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01" windowWidth="11520" windowHeight="6510" tabRatio="872" activeTab="0"/>
  </bookViews>
  <sheets>
    <sheet name="Revision History" sheetId="1" r:id="rId1"/>
    <sheet name="SOM" sheetId="2" r:id="rId2"/>
    <sheet name="X1" sheetId="3" r:id="rId3"/>
    <sheet name="X2" sheetId="4" r:id="rId4"/>
    <sheet name="X3" sheetId="5" r:id="rId5"/>
    <sheet name="X4" sheetId="6" r:id="rId6"/>
    <sheet name="XSATA" sheetId="7" r:id="rId7"/>
    <sheet name="Four-Layer Stack-Up" sheetId="8" r:id="rId8"/>
    <sheet name="Six-Layer Stack-Up" sheetId="9" r:id="rId9"/>
    <sheet name="X1-PCI" sheetId="10" r:id="rId10"/>
    <sheet name="X1-USB" sheetId="11" r:id="rId11"/>
    <sheet name="X1-Audio" sheetId="12" r:id="rId12"/>
    <sheet name="X1-SeriesIRQ" sheetId="13" r:id="rId13"/>
    <sheet name="X2-ISA" sheetId="14" r:id="rId14"/>
    <sheet name="X3-VGA" sheetId="15" r:id="rId15"/>
    <sheet name="X3-LVDS" sheetId="16" r:id="rId16"/>
    <sheet name="X3-TTL" sheetId="17" r:id="rId17"/>
    <sheet name="X3-COM" sheetId="18" r:id="rId18"/>
    <sheet name="X3-PS2" sheetId="19" r:id="rId19"/>
    <sheet name="X3-IR" sheetId="20" r:id="rId20"/>
    <sheet name="X3-LPT" sheetId="21" r:id="rId21"/>
    <sheet name="X3-FDD" sheetId="22" r:id="rId22"/>
    <sheet name="X4-IDE" sheetId="23" r:id="rId23"/>
    <sheet name="X4-LAN" sheetId="24" r:id="rId24"/>
    <sheet name="X4-PCS" sheetId="25" r:id="rId25"/>
    <sheet name="X4-PMS" sheetId="26" r:id="rId26"/>
    <sheet name="X4-MISC" sheetId="27" r:id="rId27"/>
    <sheet name="Power(PWR)" sheetId="28" r:id="rId28"/>
  </sheets>
  <definedNames>
    <definedName name="Z_655CF0EF_464F_489E_9062_1CA78C33441F_.wvu.Cols" localSheetId="1" hidden="1">'SOM'!#REF!</definedName>
    <definedName name="Z_655CF0EF_464F_489E_9062_1CA78C33441F_.wvu.Cols" localSheetId="2" hidden="1">'X1'!#REF!,'X1'!#REF!</definedName>
    <definedName name="Z_655CF0EF_464F_489E_9062_1CA78C33441F_.wvu.Cols" localSheetId="3" hidden="1">'X2'!#REF!,'X2'!#REF!</definedName>
    <definedName name="Z_655CF0EF_464F_489E_9062_1CA78C33441F_.wvu.Cols" localSheetId="13" hidden="1">'X2-ISA'!#REF!</definedName>
    <definedName name="Z_655CF0EF_464F_489E_9062_1CA78C33441F_.wvu.Cols" localSheetId="4" hidden="1">'X3'!#REF!</definedName>
    <definedName name="Z_655CF0EF_464F_489E_9062_1CA78C33441F_.wvu.Cols" localSheetId="5" hidden="1">'X4'!#REF!,'X4'!#REF!</definedName>
  </definedNames>
  <calcPr fullCalcOnLoad="1"/>
</workbook>
</file>

<file path=xl/comments10.xml><?xml version="1.0" encoding="utf-8"?>
<comments xmlns="http://schemas.openxmlformats.org/spreadsheetml/2006/main">
  <authors>
    <author>Sunny Yang</author>
    <author>sunny.yang</author>
  </authors>
  <commentList>
    <comment ref="M68" authorId="0">
      <text>
        <r>
          <rPr>
            <sz val="10"/>
            <rFont val="Arial"/>
            <family val="2"/>
          </rPr>
          <t>R_IDSEL to Slot or Device</t>
        </r>
      </text>
    </comment>
    <comment ref="I68" authorId="0">
      <text>
        <r>
          <rPr>
            <sz val="10"/>
            <rFont val="Arial"/>
            <family val="2"/>
          </rPr>
          <t>R_IDSEL to Slot or Device</t>
        </r>
      </text>
    </comment>
    <comment ref="L68" authorId="0">
      <text>
        <r>
          <rPr>
            <sz val="10"/>
            <rFont val="Arial"/>
            <family val="2"/>
          </rPr>
          <t>R_IDSEL to Slot or Device</t>
        </r>
      </text>
    </comment>
    <comment ref="M62" authorId="1">
      <text>
        <r>
          <rPr>
            <b/>
            <sz val="10"/>
            <rFont val="Arial"/>
            <family val="2"/>
          </rPr>
          <t>PCICLK[4:0] to PCIF5 Clock Trace Length Matching[mils]</t>
        </r>
      </text>
    </comment>
    <comment ref="M69" authorId="1">
      <text>
        <r>
          <rPr>
            <sz val="10"/>
            <rFont val="Arial"/>
            <family val="2"/>
          </rPr>
          <t>PCICLK5</t>
        </r>
      </text>
    </comment>
  </commentList>
</comments>
</file>

<file path=xl/comments15.xml><?xml version="1.0" encoding="utf-8"?>
<comments xmlns="http://schemas.openxmlformats.org/spreadsheetml/2006/main">
  <authors>
    <author>sunny.yang</author>
  </authors>
  <commentList>
    <comment ref="M10" authorId="0">
      <text>
        <r>
          <rPr>
            <sz val="10"/>
            <rFont val="Arial"/>
            <family val="2"/>
          </rPr>
          <t>DDDA-DDCK</t>
        </r>
      </text>
    </comment>
  </commentList>
</comments>
</file>

<file path=xl/comments28.xml><?xml version="1.0" encoding="utf-8"?>
<comments xmlns="http://schemas.openxmlformats.org/spreadsheetml/2006/main">
  <authors>
    <author>Jack C Olson</author>
  </authors>
  <commentList>
    <comment ref="B19" authorId="0">
      <text>
        <r>
          <rPr>
            <b/>
            <sz val="10"/>
            <rFont val="Arial"/>
            <family val="2"/>
          </rPr>
          <t>enter "0" if no plane is adjacent to trace</t>
        </r>
      </text>
    </comment>
    <comment ref="B30" authorId="0">
      <text>
        <r>
          <rPr>
            <b/>
            <sz val="10"/>
            <rFont val="Arial"/>
            <family val="2"/>
          </rPr>
          <t>IPC-2152 data is only verified for traces with cross-sectional area between 5-700 square mils</t>
        </r>
      </text>
    </comment>
  </commentList>
</comments>
</file>

<file path=xl/sharedStrings.xml><?xml version="1.0" encoding="utf-8"?>
<sst xmlns="http://schemas.openxmlformats.org/spreadsheetml/2006/main" count="7061" uniqueCount="1959">
  <si>
    <t>ETX boards don’t support a standard floppy interface. It’s recommended for the SOM-ETX CPU board designer to support a extension FDD port support on printer port signals. Please ask your SOM-ETX CPU board supplier for this.
It’s also possible to connect a floppy controller on ISA Bus for standard floppy support. Some SOM-ETX CPU boards provide legacy floppy support via USB. Please ask your SOM-ETX CPU board supplier.
All pullups needed for correct function are integrated on the SOM-ETX CPU board. ESD and EMV protection devices need to be integrated onto the backplane.
ETX supports only a single floppy drive on this connector!
When operating in floppy disk mode the parallel port is not available as such!</t>
  </si>
  <si>
    <t>B44</t>
  </si>
  <si>
    <t>TC</t>
  </si>
  <si>
    <t>B45</t>
  </si>
  <si>
    <t>SA3</t>
  </si>
  <si>
    <t>B46</t>
  </si>
  <si>
    <t>B47</t>
  </si>
  <si>
    <t>SA4</t>
  </si>
  <si>
    <t>B48</t>
  </si>
  <si>
    <t>IRQ3</t>
  </si>
  <si>
    <t>B49</t>
  </si>
  <si>
    <t>SA5</t>
  </si>
  <si>
    <t>B50</t>
  </si>
  <si>
    <t>IRQ4</t>
  </si>
  <si>
    <t>B51</t>
  </si>
  <si>
    <t>B52</t>
  </si>
  <si>
    <t>B53</t>
  </si>
  <si>
    <t>SA6</t>
  </si>
  <si>
    <t>B54</t>
  </si>
  <si>
    <t>IRQ5</t>
  </si>
  <si>
    <t>B55</t>
  </si>
  <si>
    <t>SA7</t>
  </si>
  <si>
    <t>B56</t>
  </si>
  <si>
    <t>IRQ6</t>
  </si>
  <si>
    <t>B57</t>
  </si>
  <si>
    <t>SA8</t>
  </si>
  <si>
    <t>B58</t>
  </si>
  <si>
    <t>IRQ7</t>
  </si>
  <si>
    <t>B59</t>
  </si>
  <si>
    <t>SA9</t>
  </si>
  <si>
    <t>B60</t>
  </si>
  <si>
    <t>SYSCLK</t>
  </si>
  <si>
    <t>B61</t>
  </si>
  <si>
    <t>SA10</t>
  </si>
  <si>
    <t>B62</t>
  </si>
  <si>
    <t>REFSH#</t>
  </si>
  <si>
    <t>B63</t>
  </si>
  <si>
    <t>SA11</t>
  </si>
  <si>
    <t>B64</t>
  </si>
  <si>
    <t>DREQ1</t>
  </si>
  <si>
    <t>B65</t>
  </si>
  <si>
    <t>SA12</t>
  </si>
  <si>
    <t>B66</t>
  </si>
  <si>
    <t>B67</t>
  </si>
  <si>
    <t>B68</t>
  </si>
  <si>
    <t>B69</t>
  </si>
  <si>
    <t>SA13</t>
  </si>
  <si>
    <t>B70</t>
  </si>
  <si>
    <t>DREQ3</t>
  </si>
  <si>
    <t>B71</t>
  </si>
  <si>
    <t>SA14</t>
  </si>
  <si>
    <t>B72</t>
  </si>
  <si>
    <t>B73</t>
  </si>
  <si>
    <t>SA15</t>
  </si>
  <si>
    <t>B74</t>
  </si>
  <si>
    <t>IOR#</t>
  </si>
  <si>
    <t>B75</t>
  </si>
  <si>
    <t>SA16</t>
  </si>
  <si>
    <t>B76</t>
  </si>
  <si>
    <t>IOW#</t>
  </si>
  <si>
    <t>B77</t>
  </si>
  <si>
    <t>SA18</t>
  </si>
  <si>
    <t>B78</t>
  </si>
  <si>
    <t>SA17</t>
  </si>
  <si>
    <t>B79</t>
  </si>
  <si>
    <t>SA19</t>
  </si>
  <si>
    <t>B80</t>
  </si>
  <si>
    <t>SMEMR#</t>
  </si>
  <si>
    <t>B81</t>
  </si>
  <si>
    <t>IOCHRDY</t>
  </si>
  <si>
    <t>B82</t>
  </si>
  <si>
    <t>AEN</t>
  </si>
  <si>
    <t>B83</t>
  </si>
  <si>
    <t>B84</t>
  </si>
  <si>
    <t>B85</t>
  </si>
  <si>
    <t>SD0</t>
  </si>
  <si>
    <t>B86</t>
  </si>
  <si>
    <t>SMEMW#</t>
  </si>
  <si>
    <t>B87</t>
  </si>
  <si>
    <t>WDTRIG#</t>
  </si>
  <si>
    <t>WDTRIG#</t>
  </si>
  <si>
    <t>C67</t>
  </si>
  <si>
    <t>C68</t>
  </si>
  <si>
    <t>C69</t>
  </si>
  <si>
    <t>C70</t>
  </si>
  <si>
    <t>C71</t>
  </si>
  <si>
    <t>C72</t>
  </si>
  <si>
    <t>C73</t>
  </si>
  <si>
    <t>C74</t>
  </si>
  <si>
    <t>C75</t>
  </si>
  <si>
    <t>C76</t>
  </si>
  <si>
    <t>C77</t>
  </si>
  <si>
    <t>TXD2</t>
  </si>
  <si>
    <t>C78</t>
  </si>
  <si>
    <t>C79</t>
  </si>
  <si>
    <t>C80</t>
  </si>
  <si>
    <t>C81</t>
  </si>
  <si>
    <t>C82</t>
  </si>
  <si>
    <t>C83</t>
  </si>
  <si>
    <t>RXD1</t>
  </si>
  <si>
    <t>C84</t>
  </si>
  <si>
    <t>C85</t>
  </si>
  <si>
    <t>C86</t>
  </si>
  <si>
    <t>C87</t>
  </si>
  <si>
    <t>C88</t>
  </si>
  <si>
    <t>C89</t>
  </si>
  <si>
    <t>C90</t>
  </si>
  <si>
    <t>C91</t>
  </si>
  <si>
    <t>C92</t>
  </si>
  <si>
    <t>MSCLK</t>
  </si>
  <si>
    <t>C93</t>
  </si>
  <si>
    <t>C94</t>
  </si>
  <si>
    <t>MSDAT</t>
  </si>
  <si>
    <t>C95</t>
  </si>
  <si>
    <t>TXD1</t>
  </si>
  <si>
    <t>C96</t>
  </si>
  <si>
    <t>KBCLK</t>
  </si>
  <si>
    <t>C97</t>
  </si>
  <si>
    <t>C98</t>
  </si>
  <si>
    <t>KBDAT</t>
  </si>
  <si>
    <t>C99</t>
  </si>
  <si>
    <t>C100</t>
  </si>
  <si>
    <t>D1</t>
  </si>
  <si>
    <t>D2</t>
  </si>
  <si>
    <t>D3</t>
  </si>
  <si>
    <t>D4</t>
  </si>
  <si>
    <t>PWGIN</t>
  </si>
  <si>
    <t>D5</t>
  </si>
  <si>
    <t>D6</t>
  </si>
  <si>
    <t>D7</t>
  </si>
  <si>
    <t>PWRBTN#</t>
  </si>
  <si>
    <t>D8</t>
  </si>
  <si>
    <t>BATT</t>
  </si>
  <si>
    <t>D9</t>
  </si>
  <si>
    <t>D10</t>
  </si>
  <si>
    <t>D11</t>
  </si>
  <si>
    <t>D12</t>
  </si>
  <si>
    <t>D13</t>
  </si>
  <si>
    <t>D14</t>
  </si>
  <si>
    <t>D15</t>
  </si>
  <si>
    <t>D16</t>
  </si>
  <si>
    <t>I2CLK</t>
  </si>
  <si>
    <t>D17</t>
  </si>
  <si>
    <t>D18</t>
  </si>
  <si>
    <t>D19</t>
  </si>
  <si>
    <t>USBOC#</t>
  </si>
  <si>
    <t>D20</t>
  </si>
  <si>
    <t>D21</t>
  </si>
  <si>
    <t>D22</t>
  </si>
  <si>
    <t>D23</t>
  </si>
  <si>
    <t>SMBCLK</t>
  </si>
  <si>
    <t>D24</t>
  </si>
  <si>
    <t>SMBDATA</t>
  </si>
  <si>
    <t>D25</t>
  </si>
  <si>
    <t>SIDE_CS#3</t>
  </si>
  <si>
    <t>D26</t>
  </si>
  <si>
    <t>D27</t>
  </si>
  <si>
    <t>SIDE_CS#1</t>
  </si>
  <si>
    <t>D28</t>
  </si>
  <si>
    <t>D29</t>
  </si>
  <si>
    <t>SIDE_A2</t>
  </si>
  <si>
    <t>D30</t>
  </si>
  <si>
    <t>PIDE_CS#3</t>
  </si>
  <si>
    <t>D31</t>
  </si>
  <si>
    <t>SIDE_A0</t>
  </si>
  <si>
    <t>D32</t>
  </si>
  <si>
    <t>PIDE_CS#1</t>
  </si>
  <si>
    <t>D33</t>
  </si>
  <si>
    <t>D34</t>
  </si>
  <si>
    <t>D35</t>
  </si>
  <si>
    <t>D36</t>
  </si>
  <si>
    <t>PIDE_A2</t>
  </si>
  <si>
    <t>D37</t>
  </si>
  <si>
    <t>SIDE_A1</t>
  </si>
  <si>
    <t>D38</t>
  </si>
  <si>
    <t>PIDE_A0</t>
  </si>
  <si>
    <t>D39</t>
  </si>
  <si>
    <t>SIDE_INTRQ</t>
  </si>
  <si>
    <t>D40</t>
  </si>
  <si>
    <t>PIDE_A1</t>
  </si>
  <si>
    <t>D41</t>
  </si>
  <si>
    <t>D42</t>
  </si>
  <si>
    <t>D43</t>
  </si>
  <si>
    <t>D44</t>
  </si>
  <si>
    <t>PIDE_INTRQ</t>
  </si>
  <si>
    <t>D45</t>
  </si>
  <si>
    <t>SIDE_RDY</t>
  </si>
  <si>
    <t>D46</t>
  </si>
  <si>
    <t>D47</t>
  </si>
  <si>
    <t>SIDE_IOR#</t>
  </si>
  <si>
    <t>D48</t>
  </si>
  <si>
    <t>PIDE_RDY</t>
  </si>
  <si>
    <t>D49</t>
  </si>
  <si>
    <t>D50</t>
  </si>
  <si>
    <t>SLIN#</t>
  </si>
  <si>
    <t>STEP#</t>
  </si>
  <si>
    <t>PD4</t>
  </si>
  <si>
    <t>DSKCHG#</t>
  </si>
  <si>
    <t>PD3</t>
  </si>
  <si>
    <t>RDATA#</t>
  </si>
  <si>
    <t>PD2</t>
  </si>
  <si>
    <t>WP#</t>
  </si>
  <si>
    <t>PD1</t>
  </si>
  <si>
    <t>TRK0#</t>
  </si>
  <si>
    <t>PD0</t>
  </si>
  <si>
    <t>INDEX#</t>
  </si>
  <si>
    <t>ACK#</t>
  </si>
  <si>
    <t>BUSY</t>
  </si>
  <si>
    <t>PE</t>
  </si>
  <si>
    <t>WDATA#</t>
  </si>
  <si>
    <t>SLCT#</t>
  </si>
  <si>
    <t>WGATE#</t>
  </si>
  <si>
    <t>MSCLK</t>
  </si>
  <si>
    <t>MSDAT</t>
  </si>
  <si>
    <t>KBCLK</t>
  </si>
  <si>
    <t>KBDAT</t>
  </si>
  <si>
    <t>GND</t>
  </si>
  <si>
    <t>PS_ON#</t>
  </si>
  <si>
    <t>KBINH#</t>
  </si>
  <si>
    <t>WDTRIG#</t>
  </si>
  <si>
    <t>RSMRST#</t>
  </si>
  <si>
    <t>ROMKBCS#</t>
  </si>
  <si>
    <t>EXT_PRG</t>
  </si>
  <si>
    <t>EXTSMI#</t>
  </si>
  <si>
    <t>BATLOW#</t>
  </si>
  <si>
    <t>GPE#2(RING#)</t>
  </si>
  <si>
    <t>LILED#</t>
  </si>
  <si>
    <t>ACTLED#</t>
  </si>
  <si>
    <t>SPEEDLED#</t>
  </si>
  <si>
    <t>GPCS#</t>
  </si>
  <si>
    <t>SMBALRT#</t>
  </si>
  <si>
    <t>GPE#1(LID#)</t>
  </si>
  <si>
    <t>CBLID_P</t>
  </si>
  <si>
    <t>IDSEL</t>
  </si>
  <si>
    <t>PCICLK2</t>
  </si>
  <si>
    <t>PCICLK3</t>
  </si>
  <si>
    <t>LPT/FLPY#</t>
  </si>
  <si>
    <t>STB#</t>
  </si>
  <si>
    <t>AFD#</t>
  </si>
  <si>
    <t>ERR#</t>
  </si>
  <si>
    <t>INIT#</t>
  </si>
  <si>
    <t>SLIN#</t>
  </si>
  <si>
    <t>ACK#</t>
  </si>
  <si>
    <t>PE</t>
  </si>
  <si>
    <t>SLCT#</t>
  </si>
  <si>
    <t xml:space="preserve">Rev 2.0 </t>
  </si>
  <si>
    <t>Rev 2.1</t>
  </si>
  <si>
    <t>Rev 2.6</t>
  </si>
  <si>
    <t>Rev 2.7</t>
  </si>
  <si>
    <t>Rev 3.0</t>
  </si>
  <si>
    <t>Rev 3.02</t>
  </si>
  <si>
    <t>GNT0#</t>
  </si>
  <si>
    <t>AD0</t>
  </si>
  <si>
    <t>CBE0#</t>
  </si>
  <si>
    <t>USB2+</t>
  </si>
  <si>
    <t>USB2-</t>
  </si>
  <si>
    <t>USB3-</t>
  </si>
  <si>
    <t>3.3V / 5V Suspend</t>
  </si>
  <si>
    <t xml:space="preserve"> I/O
 CMOS</t>
  </si>
  <si>
    <t>3.3V / 5V Suspend</t>
  </si>
  <si>
    <t xml:space="preserve"> O
 CMOS</t>
  </si>
  <si>
    <t>3.3V / 3.3V</t>
  </si>
  <si>
    <t xml:space="preserve"> I
 COMS</t>
  </si>
  <si>
    <t>3.3V / 5V</t>
  </si>
  <si>
    <t xml:space="preserve"> I/O OD
 CMOS</t>
  </si>
  <si>
    <t>Model</t>
  </si>
  <si>
    <t>B</t>
  </si>
  <si>
    <t>C5</t>
  </si>
  <si>
    <t>HSY</t>
  </si>
  <si>
    <t>C6</t>
  </si>
  <si>
    <t>G</t>
  </si>
  <si>
    <t>C7</t>
  </si>
  <si>
    <t>VSY</t>
  </si>
  <si>
    <t>C8</t>
  </si>
  <si>
    <t>DDCK</t>
  </si>
  <si>
    <t>C9</t>
  </si>
  <si>
    <t>C10</t>
  </si>
  <si>
    <t>DDDA</t>
  </si>
  <si>
    <t>C15</t>
  </si>
  <si>
    <t>C16</t>
  </si>
  <si>
    <t>C21</t>
  </si>
  <si>
    <t>C22</t>
  </si>
  <si>
    <t>C27</t>
  </si>
  <si>
    <t>C28</t>
  </si>
  <si>
    <t>C33</t>
  </si>
  <si>
    <t>C34</t>
  </si>
  <si>
    <t>C39</t>
  </si>
  <si>
    <t>C40</t>
  </si>
  <si>
    <t>C41</t>
  </si>
  <si>
    <t>C42</t>
  </si>
  <si>
    <t>C43</t>
  </si>
  <si>
    <t>C44</t>
  </si>
  <si>
    <t>C45</t>
  </si>
  <si>
    <t>C46</t>
  </si>
  <si>
    <t>C47</t>
  </si>
  <si>
    <t>COMP</t>
  </si>
  <si>
    <t>C48</t>
  </si>
  <si>
    <t>Y</t>
  </si>
  <si>
    <t>C49</t>
  </si>
  <si>
    <t>TVSYNC</t>
  </si>
  <si>
    <t>C50</t>
  </si>
  <si>
    <t>C</t>
  </si>
  <si>
    <t>C51</t>
  </si>
  <si>
    <t>C53</t>
  </si>
  <si>
    <t>C54</t>
  </si>
  <si>
    <t>C55</t>
  </si>
  <si>
    <t>C56</t>
  </si>
  <si>
    <t>C57</t>
  </si>
  <si>
    <t>C58</t>
  </si>
  <si>
    <t>C59</t>
  </si>
  <si>
    <t>IRRX</t>
  </si>
  <si>
    <t>C60</t>
  </si>
  <si>
    <t>C61</t>
  </si>
  <si>
    <t>IRTX</t>
  </si>
  <si>
    <t>C62</t>
  </si>
  <si>
    <t>C63</t>
  </si>
  <si>
    <t>RXD2</t>
  </si>
  <si>
    <t>C64</t>
  </si>
  <si>
    <t>C65</t>
  </si>
  <si>
    <t>C66</t>
  </si>
  <si>
    <t>VCC</t>
  </si>
  <si>
    <t>Ground. All 41 GND pins on an ETX module should be connected to the ground plane of the baseboard.</t>
  </si>
  <si>
    <t>3V</t>
  </si>
  <si>
    <t xml:space="preserve"> Pin Type  </t>
  </si>
  <si>
    <t xml:space="preserve"> Pwr Rail / Tolerance  </t>
  </si>
  <si>
    <r>
      <t xml:space="preserve">Power supply definition
</t>
    </r>
    <r>
      <rPr>
        <sz val="10"/>
        <rFont val="Arial"/>
        <family val="2"/>
      </rPr>
      <t xml:space="preserve">Total number of power supply pins:
VCC: 21
Current rating per pin: 0.4A
The SOM-ETX power pins can not be used to supply power to I/O Boards. The I/O slots have to be supplied over the backplane. 
</t>
    </r>
    <r>
      <rPr>
        <b/>
        <sz val="10"/>
        <rFont val="Arial"/>
        <family val="2"/>
      </rPr>
      <t>Electrical Specifications</t>
    </r>
    <r>
      <rPr>
        <sz val="10"/>
        <rFont val="Arial"/>
        <family val="2"/>
      </rPr>
      <t xml:space="preserve">
Supply voltage: 5V DC +/- 5%
Supply voltage ripple: 100 mV peak to peak 0 – 20 MHz</t>
    </r>
  </si>
  <si>
    <t>SA0</t>
  </si>
  <si>
    <t>Hardware Monitor</t>
  </si>
  <si>
    <t>Boot Device Sequency</t>
  </si>
  <si>
    <t>1st Device</t>
  </si>
  <si>
    <t>2nd Device</t>
  </si>
  <si>
    <t>Date</t>
  </si>
  <si>
    <t>Revised Item</t>
  </si>
  <si>
    <t>REQ#1</t>
  </si>
  <si>
    <t>CBE#1</t>
  </si>
  <si>
    <t>GNT#1</t>
  </si>
  <si>
    <t>CBE#2</t>
  </si>
  <si>
    <t>GNT#2</t>
  </si>
  <si>
    <t>REQ#2</t>
  </si>
  <si>
    <t>USB2-</t>
  </si>
  <si>
    <t>USB1-</t>
  </si>
  <si>
    <t>GNT#3</t>
  </si>
  <si>
    <t>USB3-</t>
  </si>
  <si>
    <t>CBE#3</t>
  </si>
  <si>
    <t>REQ#3</t>
  </si>
  <si>
    <t>GNT#0</t>
  </si>
  <si>
    <t>CBE#0</t>
  </si>
  <si>
    <t>REQ#0</t>
  </si>
  <si>
    <t>DETECT#</t>
  </si>
  <si>
    <t>I2DAT</t>
  </si>
  <si>
    <t xml:space="preserve"> I/O OD
CMOS</t>
  </si>
  <si>
    <t>SMBDATA</t>
  </si>
  <si>
    <t>SMBCLK</t>
  </si>
  <si>
    <t>ROMKBCS#</t>
  </si>
  <si>
    <t>EXT_PRG</t>
  </si>
  <si>
    <t>EXTSMI#</t>
  </si>
  <si>
    <t xml:space="preserve"> I
CMOS</t>
  </si>
  <si>
    <t>N/A</t>
  </si>
  <si>
    <t>I2CLK</t>
  </si>
  <si>
    <t xml:space="preserve"> O
CMOS</t>
  </si>
  <si>
    <t>3.3V / 3.3V</t>
  </si>
  <si>
    <t>C96</t>
  </si>
  <si>
    <t>C98</t>
  </si>
  <si>
    <t>C51</t>
  </si>
  <si>
    <t>C60</t>
  </si>
  <si>
    <t>C62</t>
  </si>
  <si>
    <t>C64</t>
  </si>
  <si>
    <t>C70</t>
  </si>
  <si>
    <t>C72</t>
  </si>
  <si>
    <t>C74</t>
  </si>
  <si>
    <t>C76</t>
  </si>
  <si>
    <t>C78</t>
  </si>
  <si>
    <t>A3</t>
  </si>
  <si>
    <t>5V / 5V
Suspend</t>
  </si>
  <si>
    <t>LCDB4</t>
  </si>
  <si>
    <t>LCDB5</t>
  </si>
  <si>
    <t xml:space="preserve"> O
 CMOS</t>
  </si>
  <si>
    <t xml:space="preserve"> I/O
 CMOS</t>
  </si>
  <si>
    <t xml:space="preserve"> Description  </t>
  </si>
  <si>
    <t>USB0-</t>
  </si>
  <si>
    <t>USB0+</t>
  </si>
  <si>
    <t>USB1+</t>
  </si>
  <si>
    <t>USB1-</t>
  </si>
  <si>
    <t>I/C</t>
  </si>
  <si>
    <t>I/C</t>
  </si>
  <si>
    <t>JILI_DAT(945GSE.H28 LDDC_DATA)</t>
  </si>
  <si>
    <t>LTGIO0 (83627DHG.87 GP35)</t>
  </si>
  <si>
    <t>I2DAT (83627DHG.19 GP22)</t>
  </si>
  <si>
    <t>DASP_S(SATA_LED#)</t>
  </si>
  <si>
    <t>X1-PCI</t>
  </si>
  <si>
    <t>X1-USB</t>
  </si>
  <si>
    <t>X1-AUDIO</t>
  </si>
  <si>
    <t>X2-ISA</t>
  </si>
  <si>
    <t>X3-VGA</t>
  </si>
  <si>
    <t>X3-LVDS LCD</t>
  </si>
  <si>
    <t>X3-TTL LCD</t>
  </si>
  <si>
    <t>X3-TV</t>
  </si>
  <si>
    <t>X3-COM</t>
  </si>
  <si>
    <t>X3-PS2 KB/MS</t>
  </si>
  <si>
    <t>X3-IrDA</t>
  </si>
  <si>
    <t>X3-LPT/FDD</t>
  </si>
  <si>
    <t>X4-IDE</t>
  </si>
  <si>
    <t>X4-LAN</t>
  </si>
  <si>
    <r>
      <t xml:space="preserve">The +3.3V ±5% supply voltage is generated onboard an ETX module. These three pins may be used as a power supply for external devices. The maximum allowed external load is 500mA.
</t>
    </r>
    <r>
      <rPr>
        <b/>
        <sz val="10"/>
        <rFont val="Arial"/>
        <family val="2"/>
      </rPr>
      <t>Do not connect 3.3V pins to an external 3.3V supply.</t>
    </r>
  </si>
  <si>
    <t>D3</t>
  </si>
  <si>
    <t>Power input for the internal suspend and power-control circuitry. Connect to a 5V, 100mA stand-by power source available. This can be a no-connect if a standby supply is unavailable.</t>
  </si>
  <si>
    <t>D8</t>
  </si>
  <si>
    <t>This is a 3V-backup-cell input. BATT is typically connected to a 3V-lithium-backup cell for RTC operation and CMOS register non-volatility in the absence of system power.
When RTC operation is not required by the application, some ETX modules can back up CMOS contents to EEPROM without using a battery.</t>
  </si>
  <si>
    <t>N/A</t>
  </si>
  <si>
    <t>SD2</t>
  </si>
  <si>
    <t>B88</t>
  </si>
  <si>
    <t>SD1</t>
  </si>
  <si>
    <t>B89</t>
  </si>
  <si>
    <t>SD3</t>
  </si>
  <si>
    <t>B90</t>
  </si>
  <si>
    <t>NOWS#</t>
  </si>
  <si>
    <t>B91</t>
  </si>
  <si>
    <t>DREQ2</t>
  </si>
  <si>
    <t>B92</t>
  </si>
  <si>
    <t>SD4</t>
  </si>
  <si>
    <t>ETX</t>
  </si>
  <si>
    <t>CPU</t>
  </si>
  <si>
    <t>North Bridge</t>
  </si>
  <si>
    <t>South Bridge</t>
  </si>
  <si>
    <t>Super I/O</t>
  </si>
  <si>
    <t>CF on Module</t>
  </si>
  <si>
    <t>ACPI</t>
  </si>
  <si>
    <t>EXTSMI</t>
  </si>
  <si>
    <t>LCD Backlight Control</t>
  </si>
  <si>
    <t>*  Default setting</t>
  </si>
  <si>
    <t>LVDS</t>
  </si>
  <si>
    <t>TXD-</t>
  </si>
  <si>
    <t>RXD-</t>
  </si>
  <si>
    <t>TXD+</t>
  </si>
  <si>
    <t>RXD+</t>
  </si>
  <si>
    <t>RSMRST#</t>
  </si>
  <si>
    <t>SMBALRT#</t>
  </si>
  <si>
    <t>BATLOW#</t>
  </si>
  <si>
    <t>KBINH#</t>
  </si>
  <si>
    <t>OVCR#</t>
  </si>
  <si>
    <t>GPCS#</t>
  </si>
  <si>
    <t>Pin</t>
  </si>
  <si>
    <t xml:space="preserve"> O
 TTL</t>
  </si>
  <si>
    <t>5V / 5V</t>
  </si>
  <si>
    <t xml:space="preserve"> I
 TTL</t>
  </si>
  <si>
    <t>All signals are not fused and without ESD and EMV protection circuitry. Protection devices will need to be incorporated onto the ETX backplane.</t>
  </si>
  <si>
    <t>ETX supports IrDA version 1.0 SIR protocol with maximum baud rate up to 115.2 k bps. For version 1.1, ASKIR, consumer IR and FIR support please ask your ETX CPU board supplier.</t>
  </si>
  <si>
    <t>IRTX</t>
  </si>
  <si>
    <t>IRRX</t>
  </si>
  <si>
    <t>RESETDRV</t>
  </si>
  <si>
    <t>DACK1#</t>
  </si>
  <si>
    <t>DACK2#</t>
  </si>
  <si>
    <t>DACK3#</t>
  </si>
  <si>
    <t>DACK6#</t>
  </si>
  <si>
    <t>DACK7#</t>
  </si>
  <si>
    <t>G</t>
  </si>
  <si>
    <t>B</t>
  </si>
  <si>
    <t>DDCK</t>
  </si>
  <si>
    <t>DDDA</t>
  </si>
  <si>
    <t>C80</t>
  </si>
  <si>
    <t>C88</t>
  </si>
  <si>
    <t>C90</t>
  </si>
  <si>
    <t>C84</t>
  </si>
  <si>
    <t>MOT0#</t>
  </si>
  <si>
    <t>MOT1#</t>
  </si>
  <si>
    <t>C86</t>
  </si>
  <si>
    <t>DRV0#</t>
  </si>
  <si>
    <t>DRV1#</t>
  </si>
  <si>
    <t>C58</t>
  </si>
  <si>
    <t>D5</t>
  </si>
  <si>
    <t>D7</t>
  </si>
  <si>
    <t>D9</t>
  </si>
  <si>
    <t>D11</t>
  </si>
  <si>
    <t>D13</t>
  </si>
  <si>
    <t>D15</t>
  </si>
  <si>
    <t>D19</t>
  </si>
  <si>
    <t>D21</t>
  </si>
  <si>
    <t>D23</t>
  </si>
  <si>
    <t>D41</t>
  </si>
  <si>
    <t>I/F</t>
  </si>
  <si>
    <t>ISA DMA Support</t>
  </si>
  <si>
    <t>PWR</t>
  </si>
  <si>
    <t>PWR</t>
  </si>
  <si>
    <t>USB</t>
  </si>
  <si>
    <t>PCI</t>
  </si>
  <si>
    <t>SeriesIRQ</t>
  </si>
  <si>
    <t>PCI</t>
  </si>
  <si>
    <t>PWR</t>
  </si>
  <si>
    <t>Audio</t>
  </si>
  <si>
    <t>ISA</t>
  </si>
  <si>
    <t>USB2</t>
  </si>
  <si>
    <t>USB3</t>
  </si>
  <si>
    <t>USB0</t>
  </si>
  <si>
    <t>USB1</t>
  </si>
  <si>
    <t>VGA</t>
  </si>
  <si>
    <t>TTL/LVDS</t>
  </si>
  <si>
    <t>LCD</t>
  </si>
  <si>
    <t>TV</t>
  </si>
  <si>
    <t>IR</t>
  </si>
  <si>
    <t>COM2</t>
  </si>
  <si>
    <t>COM1</t>
  </si>
  <si>
    <t>LPT/FDD</t>
  </si>
  <si>
    <t>LPT/FDD</t>
  </si>
  <si>
    <t>RSVD</t>
  </si>
  <si>
    <t>PS2</t>
  </si>
  <si>
    <t>PCS</t>
  </si>
  <si>
    <t>PMS</t>
  </si>
  <si>
    <t>MISC</t>
  </si>
  <si>
    <t>SIDE</t>
  </si>
  <si>
    <t>LAN</t>
  </si>
  <si>
    <t>PIDE</t>
  </si>
  <si>
    <t>IDE</t>
  </si>
  <si>
    <t>SATA0</t>
  </si>
  <si>
    <t>SATA1</t>
  </si>
  <si>
    <t>B38</t>
  </si>
  <si>
    <t>M16#</t>
  </si>
  <si>
    <t>B39</t>
  </si>
  <si>
    <t>SA0</t>
  </si>
  <si>
    <t>B40</t>
  </si>
  <si>
    <t>OSC</t>
  </si>
  <si>
    <t>B41</t>
  </si>
  <si>
    <t>SA1</t>
  </si>
  <si>
    <t>B42</t>
  </si>
  <si>
    <t>BALE</t>
  </si>
  <si>
    <t>B43</t>
  </si>
  <si>
    <t>SA2</t>
  </si>
  <si>
    <t>Layer</t>
  </si>
  <si>
    <t>Material</t>
  </si>
  <si>
    <t>Thickness
(mil)</t>
  </si>
  <si>
    <t>Dielectric Constant
(Er)</t>
  </si>
  <si>
    <t>Signal-End Signals</t>
  </si>
  <si>
    <t>Differential Signals</t>
  </si>
  <si>
    <t>No</t>
  </si>
  <si>
    <t>Type</t>
  </si>
  <si>
    <t>Width/Space (mil)</t>
  </si>
  <si>
    <t>Impedance (Ω)</t>
  </si>
  <si>
    <t>Solder mask</t>
  </si>
  <si>
    <t>L1</t>
  </si>
  <si>
    <t xml:space="preserve">Plating </t>
  </si>
  <si>
    <t>5/7</t>
  </si>
  <si>
    <t>55+/-10%</t>
  </si>
  <si>
    <t>6/8</t>
  </si>
  <si>
    <t>50+/-10%</t>
  </si>
  <si>
    <t>4/6</t>
  </si>
  <si>
    <t>60+/-10%</t>
  </si>
  <si>
    <t>5/6</t>
  </si>
  <si>
    <t>SE - 55+/-10%
DP - 90+/-10%</t>
  </si>
  <si>
    <t>5/10</t>
  </si>
  <si>
    <t>SE - 55+/-10%
DP - 100+/-10%</t>
  </si>
  <si>
    <t>6/6.5</t>
  </si>
  <si>
    <t>SE - 50+/-10%
DP - 85+/-10%</t>
  </si>
  <si>
    <t>6/9</t>
  </si>
  <si>
    <t>SE - 50+/-10%
DP - 90+/-10%</t>
  </si>
  <si>
    <t>Copper Foil (0.5 Oz)</t>
  </si>
  <si>
    <t>Prepreg</t>
  </si>
  <si>
    <t>L2</t>
  </si>
  <si>
    <t>Ground</t>
  </si>
  <si>
    <t>Copper Foil (1.0 Oz.)</t>
  </si>
  <si>
    <t>Core</t>
  </si>
  <si>
    <t>L3</t>
  </si>
  <si>
    <t>L4</t>
  </si>
  <si>
    <t>Board Thickness (mil)</t>
  </si>
  <si>
    <t>Total Thickness (mil)</t>
  </si>
  <si>
    <t>Total Thickness (mm)</t>
  </si>
  <si>
    <t xml:space="preserve">Plating </t>
  </si>
  <si>
    <t>5/7</t>
  </si>
  <si>
    <t>55+/-10%</t>
  </si>
  <si>
    <t>L3</t>
  </si>
  <si>
    <t>IN1</t>
  </si>
  <si>
    <t>4/6</t>
  </si>
  <si>
    <t>60+/-10%</t>
  </si>
  <si>
    <t>5/6</t>
  </si>
  <si>
    <t>5/10</t>
  </si>
  <si>
    <t>6/10</t>
  </si>
  <si>
    <t>6/17</t>
  </si>
  <si>
    <t>L4</t>
  </si>
  <si>
    <t>IN2</t>
  </si>
  <si>
    <t>L5</t>
  </si>
  <si>
    <t>L6</t>
  </si>
  <si>
    <t>Total Thickness (mil)</t>
  </si>
  <si>
    <t>500 &lt; L &lt; 15000</t>
  </si>
  <si>
    <t>ASAP</t>
  </si>
  <si>
    <t>Inner Layer
DP - 90Ω</t>
  </si>
  <si>
    <t>Outer Layer
DP - 90Ω</t>
  </si>
  <si>
    <t>5/7/7</t>
  </si>
  <si>
    <t>5/10/10</t>
  </si>
  <si>
    <r>
      <t>Inner Layer
SE</t>
    </r>
    <r>
      <rPr>
        <sz val="10"/>
        <color indexed="9"/>
        <rFont val="Arial"/>
        <family val="2"/>
      </rPr>
      <t xml:space="preserve"> - 55 Ω ± 15%</t>
    </r>
  </si>
  <si>
    <r>
      <t>Outer Layer
SE</t>
    </r>
    <r>
      <rPr>
        <sz val="10"/>
        <color indexed="9"/>
        <rFont val="Arial"/>
        <family val="2"/>
      </rPr>
      <t xml:space="preserve"> - 55 Ω ± 15%</t>
    </r>
  </si>
  <si>
    <t xml:space="preserve"> L &lt; 500</t>
  </si>
  <si>
    <t xml:space="preserve"> L &lt; 500</t>
  </si>
  <si>
    <t>5/6/20</t>
  </si>
  <si>
    <t>400mA trace or plane</t>
  </si>
  <si>
    <t>500mA min per port</t>
  </si>
  <si>
    <t>ASAP</t>
  </si>
  <si>
    <r>
      <t>Inner Layer
SE</t>
    </r>
    <r>
      <rPr>
        <sz val="10"/>
        <color indexed="9"/>
        <rFont val="Arial"/>
        <family val="2"/>
      </rPr>
      <t xml:space="preserve"> - 55Ω ± 15%</t>
    </r>
  </si>
  <si>
    <r>
      <t>Outer Layer
SE</t>
    </r>
    <r>
      <rPr>
        <sz val="10"/>
        <color indexed="9"/>
        <rFont val="Arial"/>
        <family val="2"/>
      </rPr>
      <t xml:space="preserve"> - 55Ω ± 15%</t>
    </r>
  </si>
  <si>
    <t>ASAP</t>
  </si>
  <si>
    <t>4/20/20</t>
  </si>
  <si>
    <t>4/20/20</t>
  </si>
  <si>
    <t>Inner Layer
SE - 55Ω ± 15%</t>
  </si>
  <si>
    <r>
      <t>Outer Layer
SE - 55Ω ± 15%</t>
    </r>
  </si>
  <si>
    <t>Intra-pair Length Matching[mils]</t>
  </si>
  <si>
    <r>
      <t>Inner Layer
DP</t>
    </r>
    <r>
      <rPr>
        <sz val="10"/>
        <color indexed="9"/>
        <rFont val="Arial"/>
        <family val="2"/>
      </rPr>
      <t xml:space="preserve"> - 100 Ω ± 20%</t>
    </r>
  </si>
  <si>
    <r>
      <t>Outer Layer
DP</t>
    </r>
    <r>
      <rPr>
        <sz val="10"/>
        <color indexed="9"/>
        <rFont val="Arial"/>
        <family val="2"/>
      </rPr>
      <t xml:space="preserve"> - 100 Ω ± 20%</t>
    </r>
  </si>
  <si>
    <t>5/10/20</t>
  </si>
  <si>
    <t>945GSE to LVDS Connector</t>
  </si>
  <si>
    <t>L &lt; 20</t>
  </si>
  <si>
    <t>5/7/7</t>
  </si>
  <si>
    <t>Signals for the parallel port require external termination components. See the ETX Design Guide for details.
The parallel port has two alternative operating modes: parallel port and floppy disk. If the parallel port is used in parallel-port mode, floppy-disk support is not available via the parallel port. The LPT/FLPY# pin, which switches the parallel-port modes, is sensed only at boot and cannot be changed dynamically.
If simultaneous floppy drive and parallel support is needed, an external floppy controller may be incorporated into the baseboard design.
The parallel port is compatible with IBM parallel port. For support of PS/2 compatible bi-directional parallel port, Enhanced Parallel Port (EPP) and Extended Capabilities Port (ECP) please ask your SOM-ETX CPU board supplier.
Also for extension FDD port support on printer port signals contact your SOM-ETX CPU board supplier.
All pullups needed for correct function are integrated on the ETX CPU board. ESD and EMV protection devices need to be integrated onto the backplane. If the parallel port is used in parallel port mode, floppy disk support is not available via the parallel port. In case floppy support is need an external controller may be incorporated onto the backplane design.</t>
  </si>
  <si>
    <t>5/10/30</t>
  </si>
  <si>
    <t>4463B201-2</t>
  </si>
  <si>
    <t>3.02</t>
  </si>
  <si>
    <t>N455, D525</t>
  </si>
  <si>
    <t>ICH8M</t>
  </si>
  <si>
    <t>W83627DHG (Add:2Eh)</t>
  </si>
  <si>
    <t>ICH8M (USB2.0 x 4)</t>
  </si>
  <si>
    <t>ALC892</t>
  </si>
  <si>
    <t>IT8888G</t>
  </si>
  <si>
    <t>N/A</t>
  </si>
  <si>
    <t>W83627DHG</t>
  </si>
  <si>
    <t>ICH8M (PRIMARY)
JMB368 (SECONDARY)</t>
  </si>
  <si>
    <t>RTL8106E-CG</t>
  </si>
  <si>
    <t>Yes</t>
  </si>
  <si>
    <t>High*/Low active by BIOS</t>
  </si>
  <si>
    <t>No</t>
  </si>
  <si>
    <t>PCICLK3</t>
  </si>
  <si>
    <t>PCICLK1</t>
  </si>
  <si>
    <t>PCICLK4</t>
  </si>
  <si>
    <t>PCICLK2</t>
  </si>
  <si>
    <t>3V</t>
  </si>
  <si>
    <t>TTL</t>
  </si>
  <si>
    <t>LVDS</t>
  </si>
  <si>
    <t>DETECT#</t>
  </si>
  <si>
    <t>4463B201-2</t>
  </si>
  <si>
    <t>PS_ON#</t>
  </si>
  <si>
    <t>KBINH#</t>
  </si>
  <si>
    <r>
      <t xml:space="preserve">WDTRIG#(R127)
</t>
    </r>
    <r>
      <rPr>
        <sz val="12"/>
        <color indexed="12"/>
        <rFont val="Arial"/>
        <family val="2"/>
      </rPr>
      <t>/RSMRST#(R125)</t>
    </r>
  </si>
  <si>
    <t>OVCR#</t>
  </si>
  <si>
    <t>SMBCLK</t>
  </si>
  <si>
    <t>IDE1_CS#3</t>
  </si>
  <si>
    <t>IDE1_CS#1</t>
  </si>
  <si>
    <t>IDE1_A2</t>
  </si>
  <si>
    <t>IDE1_A0</t>
  </si>
  <si>
    <t>IDE_S66DET#</t>
  </si>
  <si>
    <t>IDE_A1</t>
  </si>
  <si>
    <t>IDE1_IRQ</t>
  </si>
  <si>
    <t>IDE1_DACK#</t>
  </si>
  <si>
    <t>IDE1_IORDY</t>
  </si>
  <si>
    <t>IDE1_IOR#</t>
  </si>
  <si>
    <t>IDE1_LOW#</t>
  </si>
  <si>
    <t>IDE1_DREQ</t>
  </si>
  <si>
    <t>IDE1_D15</t>
  </si>
  <si>
    <t>IDE1_D0</t>
  </si>
  <si>
    <t>IDE1_D14</t>
  </si>
  <si>
    <t>IDE1_D1</t>
  </si>
  <si>
    <t>IDE1_D13</t>
  </si>
  <si>
    <t>IDE1_D2</t>
  </si>
  <si>
    <t>IDE1_D12</t>
  </si>
  <si>
    <t>IDE1_D3</t>
  </si>
  <si>
    <t>IDE1_D11</t>
  </si>
  <si>
    <t>IDE1_D4</t>
  </si>
  <si>
    <t>IDE1_D10</t>
  </si>
  <si>
    <t>IDE1_D5</t>
  </si>
  <si>
    <t>IDE1_D9</t>
  </si>
  <si>
    <t>IDE1_D6</t>
  </si>
  <si>
    <t>IDE1_D8</t>
  </si>
  <si>
    <t>4463B201-2</t>
  </si>
  <si>
    <t>SATA0_TXD+</t>
  </si>
  <si>
    <t>SATA0_TXD-</t>
  </si>
  <si>
    <t>SATA0_RXD-</t>
  </si>
  <si>
    <t>SATA0_RXD+</t>
  </si>
  <si>
    <t>SATA1_TXD+</t>
  </si>
  <si>
    <t>SATA1_TXD-</t>
  </si>
  <si>
    <t>SATA1_RXD-</t>
  </si>
  <si>
    <t>SATA1_RXD+</t>
  </si>
  <si>
    <t>Device = 
Slot + 4000</t>
  </si>
  <si>
    <r>
      <t>To Slot</t>
    </r>
    <r>
      <rPr>
        <sz val="10"/>
        <color indexed="9"/>
        <rFont val="Arial"/>
        <family val="2"/>
      </rPr>
      <t xml:space="preserve"> - L &lt; 1000</t>
    </r>
    <r>
      <rPr>
        <b/>
        <sz val="10"/>
        <color indexed="9"/>
        <rFont val="Arial"/>
        <family val="2"/>
      </rPr>
      <t xml:space="preserve">
To Device </t>
    </r>
    <r>
      <rPr>
        <sz val="10"/>
        <color indexed="9"/>
        <rFont val="Arial"/>
        <family val="2"/>
      </rPr>
      <t>- L &lt; 3000</t>
    </r>
    <r>
      <rPr>
        <b/>
        <sz val="10"/>
        <color indexed="9"/>
        <rFont val="Arial"/>
        <family val="2"/>
      </rPr>
      <t xml:space="preserve">
The rest may be deduced by analogy.</t>
    </r>
  </si>
  <si>
    <t>ICH8M
Checklist Length[mils]</t>
  </si>
  <si>
    <t>1st slot or device to 2nd one Length[mils]</t>
  </si>
  <si>
    <t>SOM-4463 B201-2
Module Length[mils]</t>
  </si>
  <si>
    <t>SOM-4463 B201-2
Baseboard Length[mils]</t>
  </si>
  <si>
    <t>SOM-4463 B201-2
Total Length[mils]</t>
  </si>
  <si>
    <t>ICH8M
Checklist Length[mils]</t>
  </si>
  <si>
    <t>SOM-4463 B201-2
Module Length[mils]</t>
  </si>
  <si>
    <t>SOM-4463 B201-2
Baseboard Length[mils]</t>
  </si>
  <si>
    <t>SOM-4463 B201-2
Total Length[mils]</t>
  </si>
  <si>
    <t>Part Matching</t>
  </si>
  <si>
    <r>
      <t>SOM-4463 Baseboard
Width</t>
    </r>
    <r>
      <rPr>
        <b/>
        <sz val="7.5"/>
        <color indexed="9"/>
        <rFont val="Arial"/>
        <family val="2"/>
      </rPr>
      <t xml:space="preserve">/ </t>
    </r>
    <r>
      <rPr>
        <b/>
        <sz val="10"/>
        <color indexed="9"/>
        <rFont val="Arial"/>
        <family val="2"/>
      </rPr>
      <t>Space/ Other space [mils]</t>
    </r>
  </si>
  <si>
    <t>ICH8M to 1st Slot or Device (Daisy Chain Routing and device places in the last place as termination)</t>
  </si>
  <si>
    <r>
      <t>SOM-4463 Baseboard
Width</t>
    </r>
    <r>
      <rPr>
        <b/>
        <sz val="7.5"/>
        <color indexed="9"/>
        <rFont val="Arial"/>
        <family val="2"/>
      </rPr>
      <t xml:space="preserve">/ </t>
    </r>
    <r>
      <rPr>
        <b/>
        <sz val="10"/>
        <color indexed="9"/>
        <rFont val="Arial"/>
        <family val="2"/>
      </rPr>
      <t>Space/ Other space [mils]</t>
    </r>
  </si>
  <si>
    <t>500 &lt; L &lt; 15000</t>
  </si>
  <si>
    <t>500 &lt; L &lt; 15000</t>
  </si>
  <si>
    <t>500 &lt; L &lt; 15000</t>
  </si>
  <si>
    <t>ASAP</t>
  </si>
  <si>
    <t>ALC892
Checklist Length[mils]</t>
  </si>
  <si>
    <r>
      <t>SOM-4463 Baseboard
Width</t>
    </r>
    <r>
      <rPr>
        <b/>
        <sz val="7.5"/>
        <color indexed="9"/>
        <rFont val="Arial"/>
        <family val="2"/>
      </rPr>
      <t xml:space="preserve">/ </t>
    </r>
    <r>
      <rPr>
        <b/>
        <sz val="10"/>
        <color indexed="9"/>
        <rFont val="Arial"/>
        <family val="2"/>
      </rPr>
      <t>Space/ Other space [mils]</t>
    </r>
  </si>
  <si>
    <t>ICH8M to LPC Device</t>
  </si>
  <si>
    <t>IT8888G 
Checklist Length[mils]</t>
  </si>
  <si>
    <t>Inner Layer
SE - 75Ω ± 15%</t>
  </si>
  <si>
    <t>Outer Layer
SE - 75Ω ± 15%</t>
  </si>
  <si>
    <t>N455, D525 to VGA Connector</t>
  </si>
  <si>
    <t>L &lt; 200</t>
  </si>
  <si>
    <r>
      <t>SOM-4463Baseboard
Width</t>
    </r>
    <r>
      <rPr>
        <b/>
        <sz val="7.5"/>
        <color indexed="9"/>
        <rFont val="Arial"/>
        <family val="2"/>
      </rPr>
      <t xml:space="preserve">/ </t>
    </r>
    <r>
      <rPr>
        <b/>
        <sz val="10"/>
        <color indexed="9"/>
        <rFont val="Arial"/>
        <family val="2"/>
      </rPr>
      <t>Space/ Other space [mils]</t>
    </r>
  </si>
  <si>
    <t>N455, D525
Checklist Length[mils]</t>
  </si>
  <si>
    <t>5/7/7</t>
  </si>
  <si>
    <t>ASAP</t>
  </si>
  <si>
    <t>SOM-4463 B201-2
Total Length[mils]</t>
  </si>
  <si>
    <t>Inter-pair Length Matching[mils]</t>
  </si>
  <si>
    <t>N455. D525
Checklist Length[mils]</t>
  </si>
  <si>
    <t>N455. D525 to LVDS Connector</t>
  </si>
  <si>
    <r>
      <t>SOM-4463 Baseboard
Width</t>
    </r>
    <r>
      <rPr>
        <b/>
        <sz val="7.5"/>
        <color indexed="9"/>
        <rFont val="Arial"/>
        <family val="2"/>
      </rPr>
      <t xml:space="preserve">/ </t>
    </r>
    <r>
      <rPr>
        <b/>
        <sz val="10"/>
        <color indexed="9"/>
        <rFont val="Arial"/>
        <family val="2"/>
      </rPr>
      <t>Space/ Other space [mils]</t>
    </r>
  </si>
  <si>
    <t>N455, D525
Checklist Length[mils]</t>
  </si>
  <si>
    <t>SOM-4463 B201-2
Module Length[mils]</t>
  </si>
  <si>
    <t>SOM-4463 B201-2
Baseboard Length[mils]</t>
  </si>
  <si>
    <r>
      <t>Inner Layer
SE</t>
    </r>
    <r>
      <rPr>
        <sz val="10"/>
        <color indexed="9"/>
        <rFont val="Arial"/>
        <family val="2"/>
      </rPr>
      <t xml:space="preserve"> - 55 Ω ± 15%</t>
    </r>
  </si>
  <si>
    <r>
      <t>Outer Layer
SE</t>
    </r>
    <r>
      <rPr>
        <sz val="10"/>
        <color indexed="9"/>
        <rFont val="Arial"/>
        <family val="2"/>
      </rPr>
      <t xml:space="preserve"> - 55 Ω ± 15%</t>
    </r>
  </si>
  <si>
    <t>Inner Layer</t>
  </si>
  <si>
    <t>Outer Layer</t>
  </si>
  <si>
    <t>&lt; 20"</t>
  </si>
  <si>
    <t>FR4</t>
  </si>
  <si>
    <t>W - Trace Width (mils)</t>
  </si>
  <si>
    <r>
      <t>1. CV - Chart Value (mils</t>
    </r>
    <r>
      <rPr>
        <b/>
        <vertAlign val="superscript"/>
        <sz val="10"/>
        <color indexed="63"/>
        <rFont val="Arial"/>
        <family val="2"/>
      </rPr>
      <t>2</t>
    </r>
    <r>
      <rPr>
        <b/>
        <sz val="10"/>
        <color indexed="63"/>
        <rFont val="Arial"/>
        <family val="2"/>
      </rPr>
      <t>)</t>
    </r>
  </si>
  <si>
    <r>
      <t>2. t</t>
    </r>
    <r>
      <rPr>
        <b/>
        <vertAlign val="subscript"/>
        <sz val="10"/>
        <rFont val="Arial"/>
        <family val="2"/>
      </rPr>
      <t>ADJ</t>
    </r>
    <r>
      <rPr>
        <sz val="10"/>
        <rFont val="Arial"/>
        <family val="2"/>
      </rPr>
      <t xml:space="preserve"> - trace adjust</t>
    </r>
  </si>
  <si>
    <r>
      <t>4. tplane</t>
    </r>
    <r>
      <rPr>
        <b/>
        <vertAlign val="subscript"/>
        <sz val="10"/>
        <color indexed="63"/>
        <rFont val="Arial"/>
        <family val="2"/>
      </rPr>
      <t>ADJ</t>
    </r>
    <r>
      <rPr>
        <sz val="10"/>
        <color indexed="63"/>
        <rFont val="Arial"/>
        <family val="2"/>
      </rPr>
      <t xml:space="preserve"> - plane adjust</t>
    </r>
  </si>
  <si>
    <t>I - current (amps)</t>
  </si>
  <si>
    <r>
      <t>Tr - temp rise (</t>
    </r>
    <r>
      <rPr>
        <b/>
        <vertAlign val="superscript"/>
        <sz val="10"/>
        <rFont val="Arial"/>
        <family val="2"/>
      </rPr>
      <t>o</t>
    </r>
    <r>
      <rPr>
        <b/>
        <sz val="10"/>
        <rFont val="Arial"/>
        <family val="2"/>
      </rPr>
      <t>C)</t>
    </r>
  </si>
  <si>
    <t>t - trace oz</t>
  </si>
  <si>
    <t>tplane - plane oz</t>
  </si>
  <si>
    <t>s - distance (mils)</t>
  </si>
  <si>
    <r>
      <t>A - plane area (inch</t>
    </r>
    <r>
      <rPr>
        <b/>
        <vertAlign val="superscript"/>
        <sz val="10"/>
        <rFont val="Arial"/>
        <family val="2"/>
      </rPr>
      <t>2</t>
    </r>
    <r>
      <rPr>
        <b/>
        <sz val="10"/>
        <rFont val="Arial"/>
        <family val="2"/>
      </rPr>
      <t>)</t>
    </r>
  </si>
  <si>
    <t>tpcb - thickness (mils)</t>
  </si>
  <si>
    <t>m - material</t>
  </si>
  <si>
    <t>D - percent derate (%)</t>
  </si>
  <si>
    <r>
      <t>3. s</t>
    </r>
    <r>
      <rPr>
        <b/>
        <vertAlign val="subscript"/>
        <sz val="10"/>
        <rFont val="Arial"/>
        <family val="2"/>
      </rPr>
      <t>ADJ</t>
    </r>
    <r>
      <rPr>
        <sz val="10"/>
        <rFont val="Arial"/>
        <family val="2"/>
      </rPr>
      <t xml:space="preserve"> - distance adjust</t>
    </r>
  </si>
  <si>
    <r>
      <t>5. A</t>
    </r>
    <r>
      <rPr>
        <b/>
        <vertAlign val="subscript"/>
        <sz val="10"/>
        <color indexed="63"/>
        <rFont val="Arial"/>
        <family val="2"/>
      </rPr>
      <t>ADJ</t>
    </r>
    <r>
      <rPr>
        <sz val="10"/>
        <color indexed="63"/>
        <rFont val="Arial"/>
        <family val="2"/>
      </rPr>
      <t xml:space="preserve"> - area adjust</t>
    </r>
  </si>
  <si>
    <r>
      <t>6. m</t>
    </r>
    <r>
      <rPr>
        <b/>
        <vertAlign val="subscript"/>
        <sz val="10"/>
        <color indexed="63"/>
        <rFont val="Arial"/>
        <family val="2"/>
      </rPr>
      <t>ADJ</t>
    </r>
    <r>
      <rPr>
        <sz val="10"/>
        <color indexed="63"/>
        <rFont val="Arial"/>
        <family val="2"/>
      </rPr>
      <t xml:space="preserve"> - material adj</t>
    </r>
  </si>
  <si>
    <r>
      <t>CV</t>
    </r>
    <r>
      <rPr>
        <b/>
        <vertAlign val="subscript"/>
        <sz val="10"/>
        <color indexed="63"/>
        <rFont val="Arial"/>
        <family val="2"/>
      </rPr>
      <t>ADJ</t>
    </r>
    <r>
      <rPr>
        <b/>
        <sz val="10"/>
        <color indexed="63"/>
        <rFont val="Arial"/>
        <family val="2"/>
      </rPr>
      <t xml:space="preserve"> - Copper Area (mils</t>
    </r>
    <r>
      <rPr>
        <b/>
        <vertAlign val="superscript"/>
        <sz val="10"/>
        <color indexed="63"/>
        <rFont val="Arial"/>
        <family val="2"/>
      </rPr>
      <t>2</t>
    </r>
    <r>
      <rPr>
        <b/>
        <sz val="10"/>
        <color indexed="63"/>
        <rFont val="Arial"/>
        <family val="2"/>
      </rPr>
      <t>)</t>
    </r>
  </si>
  <si>
    <r>
      <t>7. tpcb</t>
    </r>
    <r>
      <rPr>
        <b/>
        <vertAlign val="subscript"/>
        <sz val="10"/>
        <rFont val="Arial"/>
        <family val="2"/>
      </rPr>
      <t>ADJ</t>
    </r>
    <r>
      <rPr>
        <sz val="10"/>
        <rFont val="Arial"/>
        <family val="2"/>
      </rPr>
      <t xml:space="preserve"> - thick adjust</t>
    </r>
  </si>
  <si>
    <t>IRQ9</t>
  </si>
  <si>
    <t xml:space="preserve"> I
 TTL</t>
  </si>
  <si>
    <t xml:space="preserve"> O
 TTL</t>
  </si>
  <si>
    <t>PWRBTN#</t>
  </si>
  <si>
    <t>N/A</t>
  </si>
  <si>
    <t>RI1#</t>
  </si>
  <si>
    <t>CTS1#</t>
  </si>
  <si>
    <t>DCD1#</t>
  </si>
  <si>
    <t>DSR1#</t>
  </si>
  <si>
    <t>LCDB2</t>
  </si>
  <si>
    <t>LCDG1</t>
  </si>
  <si>
    <t>FPVSYNC</t>
  </si>
  <si>
    <t>DRV#</t>
  </si>
  <si>
    <t>MOT#</t>
  </si>
  <si>
    <t xml:space="preserve">LCDB2 </t>
  </si>
  <si>
    <t xml:space="preserve">LCDB3 </t>
  </si>
  <si>
    <t xml:space="preserve">FPVSYNC </t>
  </si>
  <si>
    <t xml:space="preserve">FPHSYNC </t>
  </si>
  <si>
    <t xml:space="preserve">LCDG3 </t>
  </si>
  <si>
    <t xml:space="preserve">LCDB5 </t>
  </si>
  <si>
    <t xml:space="preserve">SHFCLK </t>
  </si>
  <si>
    <t>SATA0_TXD+</t>
  </si>
  <si>
    <t>SATA0_TXD-</t>
  </si>
  <si>
    <t>SATA0_RXD-</t>
  </si>
  <si>
    <t>SATA0_RXD+</t>
  </si>
  <si>
    <t>SATA1_TXD+</t>
  </si>
  <si>
    <t>SATA1_TXD-</t>
  </si>
  <si>
    <t>SATA1_RXD-</t>
  </si>
  <si>
    <t>SATA1_RXD+</t>
  </si>
  <si>
    <t>S01</t>
  </si>
  <si>
    <t>S02</t>
  </si>
  <si>
    <t>S03</t>
  </si>
  <si>
    <t>S04</t>
  </si>
  <si>
    <t>S05</t>
  </si>
  <si>
    <t>S06</t>
  </si>
  <si>
    <t>S07</t>
  </si>
  <si>
    <t>S11</t>
  </si>
  <si>
    <t>S12</t>
  </si>
  <si>
    <t>S13</t>
  </si>
  <si>
    <t>S14</t>
  </si>
  <si>
    <t>S15</t>
  </si>
  <si>
    <t>S16</t>
  </si>
  <si>
    <t>S17</t>
  </si>
  <si>
    <t xml:space="preserve">Rev 2.0 </t>
  </si>
  <si>
    <t>Rev 2.1</t>
  </si>
  <si>
    <t>Rev 2.6</t>
  </si>
  <si>
    <t>Rev 2.7</t>
  </si>
  <si>
    <t>Rev 3.0</t>
  </si>
  <si>
    <t>Rev 3.02</t>
  </si>
  <si>
    <t>B12</t>
  </si>
  <si>
    <t>B14</t>
  </si>
  <si>
    <t>B16</t>
  </si>
  <si>
    <t>B18</t>
  </si>
  <si>
    <t>B20</t>
  </si>
  <si>
    <t>B22</t>
  </si>
  <si>
    <t>IRQ14</t>
  </si>
  <si>
    <t>B24</t>
  </si>
  <si>
    <t>Value</t>
  </si>
  <si>
    <t>Unit</t>
  </si>
  <si>
    <t>A</t>
  </si>
  <si>
    <t>10/20</t>
  </si>
  <si>
    <t xml:space="preserve"> A</t>
  </si>
  <si>
    <t xml:space="preserve"> uA</t>
  </si>
  <si>
    <t xml:space="preserve">ADATA DDR3 1333(9) 4GX16 SO-DIMM(W) </t>
  </si>
  <si>
    <t xml:space="preserve">Intel(R)Atom(TM) CPU D525 1.8GHz </t>
  </si>
  <si>
    <t xml:space="preserve">Intel(R)Atom(TM) N455 1.66GHz </t>
  </si>
  <si>
    <t>Current (A) @5V</t>
  </si>
  <si>
    <t>SOM-4463D-S6B2E</t>
  </si>
  <si>
    <t>Part Number</t>
  </si>
  <si>
    <t>CPU</t>
  </si>
  <si>
    <t>Memory Module</t>
  </si>
  <si>
    <t>Current (A) @5VSB</t>
  </si>
  <si>
    <t>SOM-4463N-S6B2E</t>
  </si>
  <si>
    <t>mils</t>
  </si>
  <si>
    <t>SOM-4463 B201-2
Module Length[mils]</t>
  </si>
  <si>
    <t>SOM-4463 B201-2
Baseboard Length[mils]</t>
  </si>
  <si>
    <t>Trace Width / Copper Area Calculator</t>
  </si>
  <si>
    <r>
      <t>Assume Imax</t>
    </r>
    <r>
      <rPr>
        <sz val="10"/>
        <rFont val="Arial"/>
        <family val="2"/>
      </rPr>
      <t xml:space="preserve"> * 1.5</t>
    </r>
  </si>
  <si>
    <t>SOM-4463N-S6B2E</t>
  </si>
  <si>
    <t>Result</t>
  </si>
  <si>
    <r>
      <t>IF(t=3,(</t>
    </r>
    <r>
      <rPr>
        <b/>
        <sz val="10"/>
        <color indexed="9"/>
        <rFont val="Arial"/>
        <family val="2"/>
      </rPr>
      <t>CV</t>
    </r>
    <r>
      <rPr>
        <sz val="10"/>
        <color indexed="9"/>
        <rFont val="Arial"/>
        <family val="2"/>
      </rPr>
      <t>*</t>
    </r>
    <r>
      <rPr>
        <b/>
        <sz val="10"/>
        <color indexed="9"/>
        <rFont val="Arial"/>
        <family val="2"/>
      </rPr>
      <t>t</t>
    </r>
    <r>
      <rPr>
        <b/>
        <vertAlign val="subscript"/>
        <sz val="10"/>
        <color indexed="9"/>
        <rFont val="Arial"/>
        <family val="2"/>
      </rPr>
      <t>ADJ</t>
    </r>
    <r>
      <rPr>
        <sz val="10"/>
        <color indexed="9"/>
        <rFont val="Arial"/>
        <family val="2"/>
      </rPr>
      <t>*</t>
    </r>
    <r>
      <rPr>
        <b/>
        <sz val="10"/>
        <color indexed="9"/>
        <rFont val="Arial"/>
        <family val="2"/>
      </rPr>
      <t>s</t>
    </r>
    <r>
      <rPr>
        <b/>
        <vertAlign val="subscript"/>
        <sz val="10"/>
        <color indexed="9"/>
        <rFont val="Arial"/>
        <family val="2"/>
      </rPr>
      <t>ADJ</t>
    </r>
    <r>
      <rPr>
        <sz val="10"/>
        <color indexed="9"/>
        <rFont val="Arial"/>
        <family val="2"/>
      </rPr>
      <t>*</t>
    </r>
    <r>
      <rPr>
        <b/>
        <sz val="10"/>
        <color indexed="9"/>
        <rFont val="Arial"/>
        <family val="2"/>
      </rPr>
      <t>tplane</t>
    </r>
    <r>
      <rPr>
        <b/>
        <vertAlign val="subscript"/>
        <sz val="10"/>
        <color indexed="9"/>
        <rFont val="Arial"/>
        <family val="2"/>
      </rPr>
      <t>ADJ</t>
    </r>
    <r>
      <rPr>
        <sz val="10"/>
        <color indexed="9"/>
        <rFont val="Arial"/>
        <family val="2"/>
      </rPr>
      <t>*</t>
    </r>
    <r>
      <rPr>
        <b/>
        <sz val="10"/>
        <color indexed="9"/>
        <rFont val="Arial"/>
        <family val="2"/>
      </rPr>
      <t>A</t>
    </r>
    <r>
      <rPr>
        <b/>
        <vertAlign val="subscript"/>
        <sz val="10"/>
        <color indexed="9"/>
        <rFont val="Arial"/>
        <family val="2"/>
      </rPr>
      <t>ADJ</t>
    </r>
    <r>
      <rPr>
        <sz val="10"/>
        <color indexed="9"/>
        <rFont val="Arial"/>
        <family val="2"/>
      </rPr>
      <t>*</t>
    </r>
    <r>
      <rPr>
        <b/>
        <sz val="10"/>
        <color indexed="9"/>
        <rFont val="Arial"/>
        <family val="2"/>
      </rPr>
      <t>m</t>
    </r>
    <r>
      <rPr>
        <b/>
        <vertAlign val="subscript"/>
        <sz val="10"/>
        <color indexed="9"/>
        <rFont val="Arial"/>
        <family val="2"/>
      </rPr>
      <t>ADJ</t>
    </r>
    <r>
      <rPr>
        <sz val="10"/>
        <color indexed="9"/>
        <rFont val="Arial"/>
        <family val="2"/>
      </rPr>
      <t>*</t>
    </r>
    <r>
      <rPr>
        <b/>
        <sz val="10"/>
        <color indexed="9"/>
        <rFont val="Arial"/>
        <family val="2"/>
      </rPr>
      <t>tpcb</t>
    </r>
    <r>
      <rPr>
        <b/>
        <vertAlign val="subscript"/>
        <sz val="10"/>
        <color indexed="9"/>
        <rFont val="Arial"/>
        <family val="2"/>
      </rPr>
      <t>ADJ</t>
    </r>
    <r>
      <rPr>
        <sz val="10"/>
        <color indexed="9"/>
        <rFont val="Arial"/>
        <family val="2"/>
      </rPr>
      <t>*</t>
    </r>
    <r>
      <rPr>
        <b/>
        <sz val="10"/>
        <color indexed="9"/>
        <rFont val="Arial"/>
        <family val="2"/>
      </rPr>
      <t>D</t>
    </r>
    <r>
      <rPr>
        <b/>
        <vertAlign val="subscript"/>
        <sz val="10"/>
        <color indexed="9"/>
        <rFont val="Arial"/>
        <family val="2"/>
      </rPr>
      <t>ADJ</t>
    </r>
    <r>
      <rPr>
        <sz val="10"/>
        <color indexed="9"/>
        <rFont val="Arial"/>
        <family val="2"/>
      </rPr>
      <t>)*(0.000258)*1000, IF(t=2,(</t>
    </r>
    <r>
      <rPr>
        <b/>
        <sz val="10"/>
        <color indexed="9"/>
        <rFont val="Arial"/>
        <family val="2"/>
      </rPr>
      <t>CV</t>
    </r>
    <r>
      <rPr>
        <sz val="10"/>
        <color indexed="9"/>
        <rFont val="Arial"/>
        <family val="2"/>
      </rPr>
      <t>*</t>
    </r>
    <r>
      <rPr>
        <b/>
        <sz val="10"/>
        <color indexed="9"/>
        <rFont val="Arial"/>
        <family val="2"/>
      </rPr>
      <t>t</t>
    </r>
    <r>
      <rPr>
        <b/>
        <vertAlign val="subscript"/>
        <sz val="10"/>
        <color indexed="9"/>
        <rFont val="Arial"/>
        <family val="2"/>
      </rPr>
      <t>ADJ</t>
    </r>
    <r>
      <rPr>
        <sz val="10"/>
        <color indexed="9"/>
        <rFont val="Arial"/>
        <family val="2"/>
      </rPr>
      <t>*</t>
    </r>
    <r>
      <rPr>
        <b/>
        <sz val="10"/>
        <color indexed="9"/>
        <rFont val="Arial"/>
        <family val="2"/>
      </rPr>
      <t>s</t>
    </r>
    <r>
      <rPr>
        <b/>
        <vertAlign val="subscript"/>
        <sz val="10"/>
        <color indexed="9"/>
        <rFont val="Arial"/>
        <family val="2"/>
      </rPr>
      <t>ADJ</t>
    </r>
    <r>
      <rPr>
        <sz val="10"/>
        <color indexed="9"/>
        <rFont val="Arial"/>
        <family val="2"/>
      </rPr>
      <t>*</t>
    </r>
    <r>
      <rPr>
        <b/>
        <sz val="10"/>
        <color indexed="9"/>
        <rFont val="Arial"/>
        <family val="2"/>
      </rPr>
      <t>tplane</t>
    </r>
    <r>
      <rPr>
        <b/>
        <vertAlign val="subscript"/>
        <sz val="10"/>
        <color indexed="9"/>
        <rFont val="Arial"/>
        <family val="2"/>
      </rPr>
      <t>ADJ</t>
    </r>
    <r>
      <rPr>
        <sz val="10"/>
        <color indexed="9"/>
        <rFont val="Arial"/>
        <family val="2"/>
      </rPr>
      <t>*</t>
    </r>
    <r>
      <rPr>
        <b/>
        <sz val="10"/>
        <color indexed="9"/>
        <rFont val="Arial"/>
        <family val="2"/>
      </rPr>
      <t>A</t>
    </r>
    <r>
      <rPr>
        <b/>
        <vertAlign val="subscript"/>
        <sz val="10"/>
        <color indexed="9"/>
        <rFont val="Arial"/>
        <family val="2"/>
      </rPr>
      <t>ADJ</t>
    </r>
    <r>
      <rPr>
        <sz val="10"/>
        <color indexed="9"/>
        <rFont val="Arial"/>
        <family val="2"/>
      </rPr>
      <t>*</t>
    </r>
    <r>
      <rPr>
        <b/>
        <sz val="10"/>
        <color indexed="9"/>
        <rFont val="Arial"/>
        <family val="2"/>
      </rPr>
      <t>m</t>
    </r>
    <r>
      <rPr>
        <b/>
        <vertAlign val="subscript"/>
        <sz val="10"/>
        <color indexed="9"/>
        <rFont val="Arial"/>
        <family val="2"/>
      </rPr>
      <t>ADJ</t>
    </r>
    <r>
      <rPr>
        <sz val="10"/>
        <color indexed="9"/>
        <rFont val="Arial"/>
        <family val="2"/>
      </rPr>
      <t>*</t>
    </r>
    <r>
      <rPr>
        <b/>
        <sz val="10"/>
        <color indexed="9"/>
        <rFont val="Arial"/>
        <family val="2"/>
      </rPr>
      <t>tpcb</t>
    </r>
    <r>
      <rPr>
        <b/>
        <vertAlign val="subscript"/>
        <sz val="10"/>
        <color indexed="9"/>
        <rFont val="Arial"/>
        <family val="2"/>
      </rPr>
      <t>ADJ</t>
    </r>
    <r>
      <rPr>
        <sz val="10"/>
        <color indexed="9"/>
        <rFont val="Arial"/>
        <family val="2"/>
      </rPr>
      <t>*</t>
    </r>
    <r>
      <rPr>
        <b/>
        <sz val="10"/>
        <color indexed="9"/>
        <rFont val="Arial"/>
        <family val="2"/>
      </rPr>
      <t>D</t>
    </r>
    <r>
      <rPr>
        <b/>
        <vertAlign val="subscript"/>
        <sz val="10"/>
        <color indexed="9"/>
        <rFont val="Arial"/>
        <family val="2"/>
      </rPr>
      <t>ADJ</t>
    </r>
    <r>
      <rPr>
        <sz val="10"/>
        <color indexed="9"/>
        <rFont val="Arial"/>
        <family val="2"/>
      </rPr>
      <t>)*(0.000388)*1000, IF(t=1,(</t>
    </r>
    <r>
      <rPr>
        <b/>
        <sz val="10"/>
        <color indexed="9"/>
        <rFont val="Arial"/>
        <family val="2"/>
      </rPr>
      <t>CV</t>
    </r>
    <r>
      <rPr>
        <sz val="10"/>
        <color indexed="9"/>
        <rFont val="Arial"/>
        <family val="2"/>
      </rPr>
      <t>*</t>
    </r>
    <r>
      <rPr>
        <b/>
        <sz val="10"/>
        <color indexed="9"/>
        <rFont val="Arial"/>
        <family val="2"/>
      </rPr>
      <t>t</t>
    </r>
    <r>
      <rPr>
        <b/>
        <vertAlign val="subscript"/>
        <sz val="10"/>
        <color indexed="9"/>
        <rFont val="Arial"/>
        <family val="2"/>
      </rPr>
      <t>ADJ</t>
    </r>
    <r>
      <rPr>
        <sz val="10"/>
        <color indexed="9"/>
        <rFont val="Arial"/>
        <family val="2"/>
      </rPr>
      <t>*</t>
    </r>
    <r>
      <rPr>
        <b/>
        <sz val="10"/>
        <color indexed="9"/>
        <rFont val="Arial"/>
        <family val="2"/>
      </rPr>
      <t>s</t>
    </r>
    <r>
      <rPr>
        <b/>
        <vertAlign val="subscript"/>
        <sz val="10"/>
        <color indexed="9"/>
        <rFont val="Arial"/>
        <family val="2"/>
      </rPr>
      <t>ADJ</t>
    </r>
    <r>
      <rPr>
        <sz val="10"/>
        <color indexed="9"/>
        <rFont val="Arial"/>
        <family val="2"/>
      </rPr>
      <t>*</t>
    </r>
    <r>
      <rPr>
        <b/>
        <sz val="10"/>
        <color indexed="9"/>
        <rFont val="Arial"/>
        <family val="2"/>
      </rPr>
      <t>tplane</t>
    </r>
    <r>
      <rPr>
        <b/>
        <vertAlign val="subscript"/>
        <sz val="10"/>
        <color indexed="9"/>
        <rFont val="Arial"/>
        <family val="2"/>
      </rPr>
      <t>ADJ</t>
    </r>
    <r>
      <rPr>
        <sz val="10"/>
        <color indexed="9"/>
        <rFont val="Arial"/>
        <family val="2"/>
      </rPr>
      <t>*</t>
    </r>
    <r>
      <rPr>
        <b/>
        <sz val="10"/>
        <color indexed="9"/>
        <rFont val="Arial"/>
        <family val="2"/>
      </rPr>
      <t>A</t>
    </r>
    <r>
      <rPr>
        <b/>
        <vertAlign val="subscript"/>
        <sz val="10"/>
        <color indexed="9"/>
        <rFont val="Arial"/>
        <family val="2"/>
      </rPr>
      <t>ADJ</t>
    </r>
    <r>
      <rPr>
        <sz val="10"/>
        <color indexed="9"/>
        <rFont val="Arial"/>
        <family val="2"/>
      </rPr>
      <t>*</t>
    </r>
    <r>
      <rPr>
        <b/>
        <sz val="10"/>
        <color indexed="9"/>
        <rFont val="Arial"/>
        <family val="2"/>
      </rPr>
      <t>m</t>
    </r>
    <r>
      <rPr>
        <b/>
        <vertAlign val="subscript"/>
        <sz val="10"/>
        <color indexed="9"/>
        <rFont val="Arial"/>
        <family val="2"/>
      </rPr>
      <t>ADJ</t>
    </r>
    <r>
      <rPr>
        <sz val="10"/>
        <color indexed="9"/>
        <rFont val="Arial"/>
        <family val="2"/>
      </rPr>
      <t>*</t>
    </r>
    <r>
      <rPr>
        <b/>
        <sz val="10"/>
        <color indexed="9"/>
        <rFont val="Arial"/>
        <family val="2"/>
      </rPr>
      <t>tpcb</t>
    </r>
    <r>
      <rPr>
        <b/>
        <vertAlign val="subscript"/>
        <sz val="10"/>
        <color indexed="9"/>
        <rFont val="Arial"/>
        <family val="2"/>
      </rPr>
      <t>ADJ</t>
    </r>
    <r>
      <rPr>
        <sz val="10"/>
        <color indexed="9"/>
        <rFont val="Arial"/>
        <family val="2"/>
      </rPr>
      <t>*</t>
    </r>
    <r>
      <rPr>
        <b/>
        <sz val="10"/>
        <color indexed="9"/>
        <rFont val="Arial"/>
        <family val="2"/>
      </rPr>
      <t>D</t>
    </r>
    <r>
      <rPr>
        <b/>
        <vertAlign val="subscript"/>
        <sz val="10"/>
        <color indexed="9"/>
        <rFont val="Arial"/>
        <family val="2"/>
      </rPr>
      <t>ADJ</t>
    </r>
    <r>
      <rPr>
        <sz val="10"/>
        <color indexed="9"/>
        <rFont val="Arial"/>
        <family val="2"/>
      </rPr>
      <t>)*(0.000775)*1000,(</t>
    </r>
    <r>
      <rPr>
        <b/>
        <sz val="10"/>
        <color indexed="9"/>
        <rFont val="Arial"/>
        <family val="2"/>
      </rPr>
      <t>CV</t>
    </r>
    <r>
      <rPr>
        <sz val="10"/>
        <color indexed="9"/>
        <rFont val="Arial"/>
        <family val="2"/>
      </rPr>
      <t>*</t>
    </r>
    <r>
      <rPr>
        <b/>
        <sz val="10"/>
        <color indexed="9"/>
        <rFont val="Arial"/>
        <family val="2"/>
      </rPr>
      <t>t</t>
    </r>
    <r>
      <rPr>
        <b/>
        <vertAlign val="subscript"/>
        <sz val="10"/>
        <color indexed="9"/>
        <rFont val="Arial"/>
        <family val="2"/>
      </rPr>
      <t>ADJ</t>
    </r>
    <r>
      <rPr>
        <sz val="10"/>
        <color indexed="9"/>
        <rFont val="Arial"/>
        <family val="2"/>
      </rPr>
      <t>*</t>
    </r>
    <r>
      <rPr>
        <b/>
        <sz val="10"/>
        <color indexed="9"/>
        <rFont val="Arial"/>
        <family val="2"/>
      </rPr>
      <t>s</t>
    </r>
    <r>
      <rPr>
        <b/>
        <vertAlign val="subscript"/>
        <sz val="10"/>
        <color indexed="9"/>
        <rFont val="Arial"/>
        <family val="2"/>
      </rPr>
      <t>ADJ</t>
    </r>
    <r>
      <rPr>
        <sz val="10"/>
        <color indexed="9"/>
        <rFont val="Arial"/>
        <family val="2"/>
      </rPr>
      <t>*</t>
    </r>
    <r>
      <rPr>
        <b/>
        <sz val="10"/>
        <color indexed="9"/>
        <rFont val="Arial"/>
        <family val="2"/>
      </rPr>
      <t>tplane</t>
    </r>
    <r>
      <rPr>
        <b/>
        <vertAlign val="subscript"/>
        <sz val="10"/>
        <color indexed="9"/>
        <rFont val="Arial"/>
        <family val="2"/>
      </rPr>
      <t>ADJ</t>
    </r>
    <r>
      <rPr>
        <sz val="10"/>
        <color indexed="9"/>
        <rFont val="Arial"/>
        <family val="2"/>
      </rPr>
      <t>*A</t>
    </r>
    <r>
      <rPr>
        <vertAlign val="subscript"/>
        <sz val="10"/>
        <color indexed="9"/>
        <rFont val="Arial"/>
        <family val="2"/>
      </rPr>
      <t>ADJ</t>
    </r>
    <r>
      <rPr>
        <sz val="10"/>
        <color indexed="9"/>
        <rFont val="Arial"/>
        <family val="2"/>
      </rPr>
      <t>*</t>
    </r>
    <r>
      <rPr>
        <b/>
        <sz val="10"/>
        <color indexed="9"/>
        <rFont val="Arial"/>
        <family val="2"/>
      </rPr>
      <t>m</t>
    </r>
    <r>
      <rPr>
        <b/>
        <vertAlign val="subscript"/>
        <sz val="10"/>
        <color indexed="9"/>
        <rFont val="Arial"/>
        <family val="2"/>
      </rPr>
      <t>ADJ</t>
    </r>
    <r>
      <rPr>
        <sz val="10"/>
        <color indexed="9"/>
        <rFont val="Arial"/>
        <family val="2"/>
      </rPr>
      <t>*</t>
    </r>
    <r>
      <rPr>
        <b/>
        <sz val="10"/>
        <color indexed="9"/>
        <rFont val="Arial"/>
        <family val="2"/>
      </rPr>
      <t>tpcb</t>
    </r>
    <r>
      <rPr>
        <b/>
        <vertAlign val="subscript"/>
        <sz val="10"/>
        <color indexed="9"/>
        <rFont val="Arial"/>
        <family val="2"/>
      </rPr>
      <t>ADJ</t>
    </r>
    <r>
      <rPr>
        <sz val="10"/>
        <color indexed="9"/>
        <rFont val="Arial"/>
        <family val="2"/>
      </rPr>
      <t>*</t>
    </r>
    <r>
      <rPr>
        <b/>
        <sz val="10"/>
        <color indexed="9"/>
        <rFont val="Arial"/>
        <family val="2"/>
      </rPr>
      <t>D</t>
    </r>
    <r>
      <rPr>
        <b/>
        <vertAlign val="subscript"/>
        <sz val="10"/>
        <color indexed="9"/>
        <rFont val="Arial"/>
        <family val="2"/>
      </rPr>
      <t>ADJ</t>
    </r>
    <r>
      <rPr>
        <sz val="10"/>
        <color indexed="9"/>
        <rFont val="Arial"/>
        <family val="2"/>
      </rPr>
      <t>)*(0.00155)*1000)))</t>
    </r>
  </si>
  <si>
    <r>
      <t>CV</t>
    </r>
    <r>
      <rPr>
        <sz val="10"/>
        <color indexed="9"/>
        <rFont val="Arial"/>
        <family val="2"/>
      </rPr>
      <t>*</t>
    </r>
    <r>
      <rPr>
        <b/>
        <sz val="10"/>
        <color indexed="9"/>
        <rFont val="Arial"/>
        <family val="2"/>
      </rPr>
      <t>t</t>
    </r>
    <r>
      <rPr>
        <b/>
        <vertAlign val="subscript"/>
        <sz val="10"/>
        <color indexed="9"/>
        <rFont val="Arial"/>
        <family val="2"/>
      </rPr>
      <t>ADJ</t>
    </r>
    <r>
      <rPr>
        <sz val="10"/>
        <color indexed="9"/>
        <rFont val="Arial"/>
        <family val="2"/>
      </rPr>
      <t>*</t>
    </r>
    <r>
      <rPr>
        <b/>
        <sz val="10"/>
        <color indexed="9"/>
        <rFont val="Arial"/>
        <family val="2"/>
      </rPr>
      <t>s</t>
    </r>
    <r>
      <rPr>
        <b/>
        <vertAlign val="subscript"/>
        <sz val="10"/>
        <color indexed="9"/>
        <rFont val="Arial"/>
        <family val="2"/>
      </rPr>
      <t>ADJ</t>
    </r>
    <r>
      <rPr>
        <sz val="10"/>
        <color indexed="9"/>
        <rFont val="Arial"/>
        <family val="2"/>
      </rPr>
      <t>*</t>
    </r>
    <r>
      <rPr>
        <b/>
        <sz val="10"/>
        <color indexed="9"/>
        <rFont val="Arial"/>
        <family val="2"/>
      </rPr>
      <t>tplane</t>
    </r>
    <r>
      <rPr>
        <b/>
        <vertAlign val="subscript"/>
        <sz val="10"/>
        <color indexed="9"/>
        <rFont val="Arial"/>
        <family val="2"/>
      </rPr>
      <t>ADJ</t>
    </r>
    <r>
      <rPr>
        <sz val="10"/>
        <color indexed="9"/>
        <rFont val="Arial"/>
        <family val="2"/>
      </rPr>
      <t>*</t>
    </r>
    <r>
      <rPr>
        <b/>
        <sz val="10"/>
        <color indexed="9"/>
        <rFont val="Arial"/>
        <family val="2"/>
      </rPr>
      <t>A</t>
    </r>
    <r>
      <rPr>
        <b/>
        <vertAlign val="subscript"/>
        <sz val="10"/>
        <color indexed="9"/>
        <rFont val="Arial"/>
        <family val="2"/>
      </rPr>
      <t>ADJ</t>
    </r>
    <r>
      <rPr>
        <sz val="10"/>
        <color indexed="9"/>
        <rFont val="Arial"/>
        <family val="2"/>
      </rPr>
      <t>*</t>
    </r>
    <r>
      <rPr>
        <b/>
        <sz val="10"/>
        <color indexed="9"/>
        <rFont val="Arial"/>
        <family val="2"/>
      </rPr>
      <t>m</t>
    </r>
    <r>
      <rPr>
        <b/>
        <vertAlign val="subscript"/>
        <sz val="10"/>
        <color indexed="9"/>
        <rFont val="Arial"/>
        <family val="2"/>
      </rPr>
      <t>ADJ</t>
    </r>
    <r>
      <rPr>
        <sz val="10"/>
        <color indexed="9"/>
        <rFont val="Arial"/>
        <family val="2"/>
      </rPr>
      <t>*</t>
    </r>
    <r>
      <rPr>
        <b/>
        <sz val="10"/>
        <color indexed="9"/>
        <rFont val="Arial"/>
        <family val="2"/>
      </rPr>
      <t>tpcb</t>
    </r>
    <r>
      <rPr>
        <b/>
        <vertAlign val="subscript"/>
        <sz val="10"/>
        <color indexed="9"/>
        <rFont val="Arial"/>
        <family val="2"/>
      </rPr>
      <t>ADJ</t>
    </r>
  </si>
  <si>
    <r>
      <t>IF(</t>
    </r>
    <r>
      <rPr>
        <b/>
        <sz val="10"/>
        <color indexed="9"/>
        <rFont val="Arial"/>
        <family val="2"/>
      </rPr>
      <t>Tr</t>
    </r>
    <r>
      <rPr>
        <sz val="10"/>
        <color indexed="9"/>
        <rFont val="Arial"/>
        <family val="2"/>
      </rPr>
      <t>=2,63.637*</t>
    </r>
    <r>
      <rPr>
        <b/>
        <sz val="10"/>
        <color indexed="9"/>
        <rFont val="Arial"/>
        <family val="2"/>
      </rPr>
      <t>I</t>
    </r>
    <r>
      <rPr>
        <sz val="10"/>
        <color indexed="9"/>
        <rFont val="Arial"/>
        <family val="2"/>
      </rPr>
      <t>^(1.9386),
IF(</t>
    </r>
    <r>
      <rPr>
        <b/>
        <sz val="10"/>
        <color indexed="9"/>
        <rFont val="Arial"/>
        <family val="2"/>
      </rPr>
      <t>Tr</t>
    </r>
    <r>
      <rPr>
        <sz val="10"/>
        <color indexed="9"/>
        <rFont val="Arial"/>
        <family val="2"/>
      </rPr>
      <t>=5,27.987*</t>
    </r>
    <r>
      <rPr>
        <b/>
        <sz val="10"/>
        <color indexed="9"/>
        <rFont val="Arial"/>
        <family val="2"/>
      </rPr>
      <t>I</t>
    </r>
    <r>
      <rPr>
        <sz val="10"/>
        <color indexed="9"/>
        <rFont val="Arial"/>
        <family val="2"/>
      </rPr>
      <t>^(1.8658),
IF(</t>
    </r>
    <r>
      <rPr>
        <b/>
        <sz val="10"/>
        <color indexed="9"/>
        <rFont val="Arial"/>
        <family val="2"/>
      </rPr>
      <t>Tr</t>
    </r>
    <r>
      <rPr>
        <sz val="10"/>
        <color indexed="9"/>
        <rFont val="Arial"/>
        <family val="2"/>
      </rPr>
      <t>=10,15.663*</t>
    </r>
    <r>
      <rPr>
        <b/>
        <sz val="10"/>
        <color indexed="9"/>
        <rFont val="Arial"/>
        <family val="2"/>
      </rPr>
      <t>I</t>
    </r>
    <r>
      <rPr>
        <sz val="10"/>
        <color indexed="9"/>
        <rFont val="Arial"/>
        <family val="2"/>
      </rPr>
      <t>^(1.8121),
IF(</t>
    </r>
    <r>
      <rPr>
        <b/>
        <sz val="10"/>
        <color indexed="9"/>
        <rFont val="Arial"/>
        <family val="2"/>
      </rPr>
      <t>Tr</t>
    </r>
    <r>
      <rPr>
        <sz val="10"/>
        <color indexed="9"/>
        <rFont val="Arial"/>
        <family val="2"/>
      </rPr>
      <t>=20,8.868*</t>
    </r>
    <r>
      <rPr>
        <b/>
        <sz val="10"/>
        <color indexed="9"/>
        <rFont val="Arial"/>
        <family val="2"/>
      </rPr>
      <t>I</t>
    </r>
    <r>
      <rPr>
        <sz val="10"/>
        <color indexed="9"/>
        <rFont val="Arial"/>
        <family val="2"/>
      </rPr>
      <t>^(1.7655),
IF(</t>
    </r>
    <r>
      <rPr>
        <b/>
        <sz val="10"/>
        <color indexed="9"/>
        <rFont val="Arial"/>
        <family val="2"/>
      </rPr>
      <t>Tr</t>
    </r>
    <r>
      <rPr>
        <sz val="10"/>
        <color indexed="9"/>
        <rFont val="Arial"/>
        <family val="2"/>
      </rPr>
      <t>=30,6.5379*</t>
    </r>
    <r>
      <rPr>
        <b/>
        <sz val="10"/>
        <color indexed="9"/>
        <rFont val="Arial"/>
        <family val="2"/>
      </rPr>
      <t>I</t>
    </r>
    <r>
      <rPr>
        <sz val="10"/>
        <color indexed="9"/>
        <rFont val="Arial"/>
        <family val="2"/>
      </rPr>
      <t>^(1.7433),
IF(</t>
    </r>
    <r>
      <rPr>
        <b/>
        <sz val="10"/>
        <color indexed="9"/>
        <rFont val="Arial"/>
        <family val="2"/>
      </rPr>
      <t>Tr</t>
    </r>
    <r>
      <rPr>
        <sz val="10"/>
        <color indexed="9"/>
        <rFont val="Arial"/>
        <family val="2"/>
      </rPr>
      <t>=45,4.8512*</t>
    </r>
    <r>
      <rPr>
        <b/>
        <sz val="10"/>
        <color indexed="9"/>
        <rFont val="Arial"/>
        <family val="2"/>
      </rPr>
      <t>I</t>
    </r>
    <r>
      <rPr>
        <sz val="10"/>
        <color indexed="9"/>
        <rFont val="Arial"/>
        <family val="2"/>
      </rPr>
      <t>^(1.7175),
IF(</t>
    </r>
    <r>
      <rPr>
        <b/>
        <sz val="10"/>
        <color indexed="9"/>
        <rFont val="Arial"/>
        <family val="2"/>
      </rPr>
      <t>Tr</t>
    </r>
    <r>
      <rPr>
        <sz val="10"/>
        <color indexed="9"/>
        <rFont val="Arial"/>
        <family val="2"/>
      </rPr>
      <t>=60,3.9366*</t>
    </r>
    <r>
      <rPr>
        <b/>
        <sz val="10"/>
        <color indexed="9"/>
        <rFont val="Arial"/>
        <family val="2"/>
      </rPr>
      <t>I</t>
    </r>
    <r>
      <rPr>
        <sz val="10"/>
        <color indexed="9"/>
        <rFont val="Arial"/>
        <family val="2"/>
      </rPr>
      <t>^(1.6997),
IF(</t>
    </r>
    <r>
      <rPr>
        <b/>
        <sz val="10"/>
        <color indexed="9"/>
        <rFont val="Arial"/>
        <family val="2"/>
      </rPr>
      <t>Tr</t>
    </r>
    <r>
      <rPr>
        <sz val="10"/>
        <color indexed="9"/>
        <rFont val="Arial"/>
        <family val="2"/>
      </rPr>
      <t>=75,3.3749*</t>
    </r>
    <r>
      <rPr>
        <b/>
        <sz val="10"/>
        <color indexed="9"/>
        <rFont val="Arial"/>
        <family val="2"/>
      </rPr>
      <t>I</t>
    </r>
    <r>
      <rPr>
        <sz val="10"/>
        <color indexed="9"/>
        <rFont val="Arial"/>
        <family val="2"/>
      </rPr>
      <t>^(1.686)))))))))</t>
    </r>
  </si>
  <si>
    <r>
      <t>IF(</t>
    </r>
    <r>
      <rPr>
        <b/>
        <sz val="10"/>
        <color indexed="9"/>
        <rFont val="Arial"/>
        <family val="2"/>
      </rPr>
      <t>t</t>
    </r>
    <r>
      <rPr>
        <sz val="10"/>
        <color indexed="9"/>
        <rFont val="Arial"/>
        <family val="2"/>
      </rPr>
      <t>=2,-0.0185*LN(</t>
    </r>
    <r>
      <rPr>
        <b/>
        <sz val="10"/>
        <color indexed="9"/>
        <rFont val="Arial"/>
        <family val="2"/>
      </rPr>
      <t>I</t>
    </r>
    <r>
      <rPr>
        <sz val="10"/>
        <color indexed="9"/>
        <rFont val="Arial"/>
        <family val="2"/>
      </rPr>
      <t>)+0.9861, IF(</t>
    </r>
    <r>
      <rPr>
        <b/>
        <sz val="10"/>
        <color indexed="9"/>
        <rFont val="Arial"/>
        <family val="2"/>
      </rPr>
      <t>t</t>
    </r>
    <r>
      <rPr>
        <sz val="10"/>
        <color indexed="9"/>
        <rFont val="Arial"/>
        <family val="2"/>
      </rPr>
      <t>=3,1,-0.0318*LN(</t>
    </r>
    <r>
      <rPr>
        <b/>
        <sz val="10"/>
        <color indexed="9"/>
        <rFont val="Arial"/>
        <family val="2"/>
      </rPr>
      <t>I</t>
    </r>
    <r>
      <rPr>
        <sz val="10"/>
        <color indexed="9"/>
        <rFont val="Arial"/>
        <family val="2"/>
      </rPr>
      <t>)+0.9128))</t>
    </r>
  </si>
  <si>
    <r>
      <t>IF(</t>
    </r>
    <r>
      <rPr>
        <b/>
        <sz val="10"/>
        <color indexed="9"/>
        <rFont val="Arial"/>
        <family val="2"/>
      </rPr>
      <t>s</t>
    </r>
    <r>
      <rPr>
        <sz val="10"/>
        <color indexed="9"/>
        <rFont val="Arial"/>
        <family val="2"/>
      </rPr>
      <t>=0,1, IF(</t>
    </r>
    <r>
      <rPr>
        <b/>
        <sz val="10"/>
        <color indexed="9"/>
        <rFont val="Arial"/>
        <family val="2"/>
      </rPr>
      <t>s</t>
    </r>
    <r>
      <rPr>
        <sz val="10"/>
        <color indexed="9"/>
        <rFont val="Arial"/>
        <family val="2"/>
      </rPr>
      <t>&gt;125,1,0.0031*</t>
    </r>
    <r>
      <rPr>
        <b/>
        <sz val="10"/>
        <color indexed="9"/>
        <rFont val="Arial"/>
        <family val="2"/>
      </rPr>
      <t>s</t>
    </r>
    <r>
      <rPr>
        <sz val="10"/>
        <color indexed="9"/>
        <rFont val="Arial"/>
        <family val="2"/>
      </rPr>
      <t>+0.4054))</t>
    </r>
  </si>
  <si>
    <r>
      <t>IF(</t>
    </r>
    <r>
      <rPr>
        <b/>
        <sz val="10"/>
        <color indexed="9"/>
        <rFont val="Arial"/>
        <family val="2"/>
      </rPr>
      <t>tplane</t>
    </r>
    <r>
      <rPr>
        <sz val="10"/>
        <color indexed="9"/>
        <rFont val="Arial"/>
        <family val="2"/>
      </rPr>
      <t>&gt;1,0.96,1)</t>
    </r>
  </si>
  <si>
    <r>
      <t>IF(</t>
    </r>
    <r>
      <rPr>
        <b/>
        <sz val="10"/>
        <color indexed="9"/>
        <rFont val="Arial"/>
        <family val="2"/>
      </rPr>
      <t>A</t>
    </r>
    <r>
      <rPr>
        <sz val="10"/>
        <color indexed="9"/>
        <rFont val="Arial"/>
        <family val="2"/>
      </rPr>
      <t>="&gt; 40""",0.94,IF(</t>
    </r>
    <r>
      <rPr>
        <b/>
        <sz val="10"/>
        <color indexed="9"/>
        <rFont val="Arial"/>
        <family val="2"/>
      </rPr>
      <t>A</t>
    </r>
    <r>
      <rPr>
        <sz val="10"/>
        <color indexed="9"/>
        <rFont val="Arial"/>
        <family val="2"/>
      </rPr>
      <t>="&gt; 20""",0.96,1))</t>
    </r>
  </si>
  <si>
    <r>
      <t>IF(</t>
    </r>
    <r>
      <rPr>
        <b/>
        <sz val="10"/>
        <color indexed="9"/>
        <rFont val="Arial"/>
        <family val="2"/>
      </rPr>
      <t>m</t>
    </r>
    <r>
      <rPr>
        <sz val="10"/>
        <color indexed="9"/>
        <rFont val="Arial"/>
        <family val="2"/>
      </rPr>
      <t>="FR4",1.02, IF(</t>
    </r>
    <r>
      <rPr>
        <b/>
        <sz val="10"/>
        <color indexed="9"/>
        <rFont val="Arial"/>
        <family val="2"/>
      </rPr>
      <t>m</t>
    </r>
    <r>
      <rPr>
        <sz val="10"/>
        <color indexed="9"/>
        <rFont val="Arial"/>
        <family val="2"/>
      </rPr>
      <t>="Poly",1,1))</t>
    </r>
  </si>
  <si>
    <r>
      <t>25.959*</t>
    </r>
    <r>
      <rPr>
        <b/>
        <sz val="10"/>
        <color indexed="9"/>
        <rFont val="Arial"/>
        <family val="2"/>
      </rPr>
      <t>tpcb</t>
    </r>
    <r>
      <rPr>
        <sz val="10"/>
        <color indexed="9"/>
        <rFont val="Arial"/>
        <family val="2"/>
      </rPr>
      <t>^(-0.7666)</t>
    </r>
  </si>
  <si>
    <r>
      <t>(</t>
    </r>
    <r>
      <rPr>
        <b/>
        <sz val="10"/>
        <color indexed="9"/>
        <rFont val="Arial"/>
        <family val="2"/>
      </rPr>
      <t>D</t>
    </r>
    <r>
      <rPr>
        <sz val="10"/>
        <color indexed="9"/>
        <rFont val="Arial"/>
        <family val="2"/>
      </rPr>
      <t>+100)/100</t>
    </r>
  </si>
  <si>
    <t>V1.0</t>
  </si>
  <si>
    <t>Initial Release</t>
  </si>
  <si>
    <t>CH7036
Checklist Length[mils]</t>
  </si>
  <si>
    <t>CH7036 to LVDS Connector</t>
  </si>
  <si>
    <t>L &lt; 100</t>
  </si>
  <si>
    <t>L &lt; 2000</t>
  </si>
  <si>
    <t>5/8/20</t>
  </si>
  <si>
    <r>
      <t>Inner Layer
DP</t>
    </r>
    <r>
      <rPr>
        <sz val="10"/>
        <color indexed="9"/>
        <rFont val="Arial"/>
        <family val="2"/>
      </rPr>
      <t xml:space="preserve"> - 100 Ω ± 10%</t>
    </r>
  </si>
  <si>
    <r>
      <t>Outer Layer
DP</t>
    </r>
    <r>
      <rPr>
        <sz val="10"/>
        <color indexed="9"/>
        <rFont val="Arial"/>
        <family val="2"/>
      </rPr>
      <t xml:space="preserve"> - 100 Ω ± 10%</t>
    </r>
  </si>
  <si>
    <t>L &lt; 6000</t>
  </si>
  <si>
    <t>JILI_CLK+500 &gt; JILI_DAT &gt; JILI_CLK</t>
  </si>
  <si>
    <t>1000 &lt; L &lt; 10000</t>
  </si>
  <si>
    <t>1000 &lt; L &lt; 10000</t>
  </si>
  <si>
    <r>
      <t>Strobe signal -</t>
    </r>
    <r>
      <rPr>
        <sz val="10"/>
        <color indexed="9"/>
        <rFont val="Arial"/>
        <family val="2"/>
      </rPr>
      <t xml:space="preserve"> ±50 mils</t>
    </r>
    <r>
      <rPr>
        <b/>
        <sz val="10"/>
        <color indexed="9"/>
        <rFont val="Arial"/>
        <family val="2"/>
      </rPr>
      <t xml:space="preserve">
Data Signal - </t>
    </r>
    <r>
      <rPr>
        <sz val="10"/>
        <color indexed="9"/>
        <rFont val="Arial"/>
        <family val="2"/>
      </rPr>
      <t>±400 mils of strobe signal</t>
    </r>
  </si>
  <si>
    <t>ICH8M/JMB368
Checklist Length[mils]</t>
  </si>
  <si>
    <t>6/8/8</t>
  </si>
  <si>
    <t>L &lt; 7500</t>
  </si>
  <si>
    <t>Outer Layer
SE - 55Ω ± 15%</t>
  </si>
  <si>
    <r>
      <t xml:space="preserve">Inner Layer
</t>
    </r>
    <r>
      <rPr>
        <sz val="10"/>
        <color indexed="9"/>
        <rFont val="Arial"/>
        <family val="2"/>
      </rPr>
      <t>SE - 50Ω ± 10%</t>
    </r>
  </si>
  <si>
    <t>Outer Layer
SE - 50Ω ± 10%</t>
  </si>
  <si>
    <t xml:space="preserve"> ICH8M to IDE Connector.</t>
  </si>
  <si>
    <t>JMB368  to IDE Connector.</t>
  </si>
  <si>
    <r>
      <t>Strobe signal -</t>
    </r>
    <r>
      <rPr>
        <sz val="10"/>
        <color indexed="9"/>
        <rFont val="Arial"/>
        <family val="2"/>
      </rPr>
      <t xml:space="preserve"> ±500 mils</t>
    </r>
    <r>
      <rPr>
        <b/>
        <sz val="10"/>
        <color indexed="9"/>
        <rFont val="Arial"/>
        <family val="2"/>
      </rPr>
      <t xml:space="preserve">
Data Signal - </t>
    </r>
    <r>
      <rPr>
        <sz val="10"/>
        <color indexed="9"/>
        <rFont val="Arial"/>
        <family val="2"/>
      </rPr>
      <t>±500 mils of strobe signal</t>
    </r>
  </si>
  <si>
    <r>
      <t>Inner Layer
DP</t>
    </r>
    <r>
      <rPr>
        <sz val="10"/>
        <color indexed="9"/>
        <rFont val="Arial"/>
        <family val="2"/>
      </rPr>
      <t xml:space="preserve"> - 100 Ω ± 20%
SE - 50 Ω ± 20%</t>
    </r>
  </si>
  <si>
    <r>
      <t>Outer Layer
DP</t>
    </r>
    <r>
      <rPr>
        <sz val="10"/>
        <color indexed="9"/>
        <rFont val="Arial"/>
        <family val="2"/>
      </rPr>
      <t xml:space="preserve"> - 100 Ω ± 20%
SE - 50 Ω ± 20%</t>
    </r>
  </si>
  <si>
    <t>L &lt; 4724</t>
  </si>
  <si>
    <t>L &lt; 4724</t>
  </si>
  <si>
    <t>L &lt; 5</t>
  </si>
  <si>
    <t>L &lt; 30</t>
  </si>
  <si>
    <t>L &lt; 7000</t>
  </si>
  <si>
    <t>N/A</t>
  </si>
  <si>
    <t>C43</t>
  </si>
  <si>
    <t>C41</t>
  </si>
  <si>
    <t>B26</t>
  </si>
  <si>
    <t>B28</t>
  </si>
  <si>
    <t>B30</t>
  </si>
  <si>
    <t>B32</t>
  </si>
  <si>
    <t>B34</t>
  </si>
  <si>
    <t>B38</t>
  </si>
  <si>
    <t>B40</t>
  </si>
  <si>
    <t>B42</t>
  </si>
  <si>
    <t>B44</t>
  </si>
  <si>
    <t>B46</t>
  </si>
  <si>
    <t>B48</t>
  </si>
  <si>
    <t>B50</t>
  </si>
  <si>
    <t>B54</t>
  </si>
  <si>
    <t>B56</t>
  </si>
  <si>
    <t>B58</t>
  </si>
  <si>
    <t>B60</t>
  </si>
  <si>
    <t>B62</t>
  </si>
  <si>
    <t>B64</t>
  </si>
  <si>
    <t>B66</t>
  </si>
  <si>
    <t>B70</t>
  </si>
  <si>
    <t>B72</t>
  </si>
  <si>
    <t>B74</t>
  </si>
  <si>
    <t>B76</t>
  </si>
  <si>
    <t>B78</t>
  </si>
  <si>
    <t>B80</t>
  </si>
  <si>
    <t>B82</t>
  </si>
  <si>
    <t>B86</t>
  </si>
  <si>
    <t>B88</t>
  </si>
  <si>
    <t>D51</t>
  </si>
  <si>
    <t>SIDE_IOW#</t>
  </si>
  <si>
    <t>D52</t>
  </si>
  <si>
    <t>PIDE_IOR#</t>
  </si>
  <si>
    <t>D53</t>
  </si>
  <si>
    <t>SIDE_DRQ</t>
  </si>
  <si>
    <t>D54</t>
  </si>
  <si>
    <t>PIDE_IOW#</t>
  </si>
  <si>
    <t>D55</t>
  </si>
  <si>
    <t>SIDE_D15</t>
  </si>
  <si>
    <t>D56</t>
  </si>
  <si>
    <t>PIDE_DRQ</t>
  </si>
  <si>
    <t>D57</t>
  </si>
  <si>
    <t>SIDE_D0</t>
  </si>
  <si>
    <t>D58</t>
  </si>
  <si>
    <t>PIDE_D15</t>
  </si>
  <si>
    <t>D59</t>
  </si>
  <si>
    <t>SIDE_D14</t>
  </si>
  <si>
    <t>D60</t>
  </si>
  <si>
    <t>PIDE_D0</t>
  </si>
  <si>
    <t>D61</t>
  </si>
  <si>
    <t>SIDE_D1</t>
  </si>
  <si>
    <t>D62</t>
  </si>
  <si>
    <t>PIDE_D14</t>
  </si>
  <si>
    <t>D63</t>
  </si>
  <si>
    <t>SIDE_D13</t>
  </si>
  <si>
    <t>D64</t>
  </si>
  <si>
    <t>PIDE_D1</t>
  </si>
  <si>
    <t>D65</t>
  </si>
  <si>
    <t>D66</t>
  </si>
  <si>
    <t>D67</t>
  </si>
  <si>
    <t>SIDE_D2</t>
  </si>
  <si>
    <t>D68</t>
  </si>
  <si>
    <t>PIDE_D13</t>
  </si>
  <si>
    <t>D69</t>
  </si>
  <si>
    <t>SIDE_D12</t>
  </si>
  <si>
    <t>D70</t>
  </si>
  <si>
    <t>PIDE_D2</t>
  </si>
  <si>
    <t>D71</t>
  </si>
  <si>
    <t>SIDE_D3</t>
  </si>
  <si>
    <t>D72</t>
  </si>
  <si>
    <t>PIDE_D12</t>
  </si>
  <si>
    <t>D73</t>
  </si>
  <si>
    <t>SIDE_D11</t>
  </si>
  <si>
    <t>D74</t>
  </si>
  <si>
    <t>PIDE_D3</t>
  </si>
  <si>
    <t>D75</t>
  </si>
  <si>
    <t>SIDE_D4</t>
  </si>
  <si>
    <t>D76</t>
  </si>
  <si>
    <t>PIDE_D11</t>
  </si>
  <si>
    <t>D77</t>
  </si>
  <si>
    <t>SIDE_D10</t>
  </si>
  <si>
    <t>D78</t>
  </si>
  <si>
    <t>PIDE_D4</t>
  </si>
  <si>
    <t>D79</t>
  </si>
  <si>
    <t>SIDE_D5</t>
  </si>
  <si>
    <t>D80</t>
  </si>
  <si>
    <t>PIDE_D10</t>
  </si>
  <si>
    <t>D81</t>
  </si>
  <si>
    <t>D82</t>
  </si>
  <si>
    <t>D83</t>
  </si>
  <si>
    <t>SIDE_D9</t>
  </si>
  <si>
    <t>D84</t>
  </si>
  <si>
    <t>PIDE_D5</t>
  </si>
  <si>
    <t>D85</t>
  </si>
  <si>
    <t>SIDE_D6</t>
  </si>
  <si>
    <t>D86</t>
  </si>
  <si>
    <t>PIDE_D9</t>
  </si>
  <si>
    <t>D87</t>
  </si>
  <si>
    <t>SIDE_D8</t>
  </si>
  <si>
    <t>D88</t>
  </si>
  <si>
    <t>PIDE_D6</t>
  </si>
  <si>
    <t>D89</t>
  </si>
  <si>
    <t>D90</t>
  </si>
  <si>
    <t>D91</t>
  </si>
  <si>
    <t>LAN_RXD-</t>
  </si>
  <si>
    <t>D92</t>
  </si>
  <si>
    <t>PIDE_D8</t>
  </si>
  <si>
    <t>D93</t>
  </si>
  <si>
    <t>LAN_RXD+</t>
  </si>
  <si>
    <t>D94</t>
  </si>
  <si>
    <t>SIDE_D7</t>
  </si>
  <si>
    <t>D95</t>
  </si>
  <si>
    <t>LAN_TXD-</t>
  </si>
  <si>
    <t>D96</t>
  </si>
  <si>
    <t>PIDE_D7</t>
  </si>
  <si>
    <t>D97</t>
  </si>
  <si>
    <t>LAN_TXD+</t>
  </si>
  <si>
    <t>D98</t>
  </si>
  <si>
    <t>HDRST#</t>
  </si>
  <si>
    <t>D99</t>
  </si>
  <si>
    <t>D100</t>
  </si>
  <si>
    <t>Connector X4 (IDE1,IDE2,Ethernet,Miscellaneous)</t>
  </si>
  <si>
    <t>3rd Device</t>
  </si>
  <si>
    <t>Other Device</t>
  </si>
  <si>
    <t xml:space="preserve"> O
CMOS</t>
  </si>
  <si>
    <t>BATLOW#</t>
  </si>
  <si>
    <t>DRV0#</t>
  </si>
  <si>
    <t>DRV1#</t>
  </si>
  <si>
    <t>MOT1#</t>
  </si>
  <si>
    <t>SMBALRT#</t>
  </si>
  <si>
    <t>Signal</t>
  </si>
  <si>
    <t>A55</t>
  </si>
  <si>
    <t>A57</t>
  </si>
  <si>
    <t>A59</t>
  </si>
  <si>
    <t>A61</t>
  </si>
  <si>
    <t>A63</t>
  </si>
  <si>
    <t>A65</t>
  </si>
  <si>
    <t>A69</t>
  </si>
  <si>
    <t>A71</t>
  </si>
  <si>
    <t>A73</t>
  </si>
  <si>
    <t>A75</t>
  </si>
  <si>
    <t>A77</t>
  </si>
  <si>
    <t>A79</t>
  </si>
  <si>
    <t>A81</t>
  </si>
  <si>
    <t>A85</t>
  </si>
  <si>
    <t>A87</t>
  </si>
  <si>
    <t>A89</t>
  </si>
  <si>
    <t>A91</t>
  </si>
  <si>
    <t>A93</t>
  </si>
  <si>
    <t>A95</t>
  </si>
  <si>
    <t>A97</t>
  </si>
  <si>
    <t>A4</t>
  </si>
  <si>
    <t>A8</t>
  </si>
  <si>
    <t>A10</t>
  </si>
  <si>
    <t>A14</t>
  </si>
  <si>
    <t>A22</t>
  </si>
  <si>
    <t>A26</t>
  </si>
  <si>
    <t>A28</t>
  </si>
  <si>
    <t>A30</t>
  </si>
  <si>
    <t>A32</t>
  </si>
  <si>
    <t>A34</t>
  </si>
  <si>
    <t>A38</t>
  </si>
  <si>
    <t>A40</t>
  </si>
  <si>
    <t>A42</t>
  </si>
  <si>
    <t>A44</t>
  </si>
  <si>
    <t>A46</t>
  </si>
  <si>
    <t>A48</t>
  </si>
  <si>
    <t>A50</t>
  </si>
  <si>
    <t>A54</t>
  </si>
  <si>
    <t>A58</t>
  </si>
  <si>
    <t>A60</t>
  </si>
  <si>
    <t>A62</t>
  </si>
  <si>
    <t>A66</t>
  </si>
  <si>
    <t>A70</t>
  </si>
  <si>
    <t>A72</t>
  </si>
  <si>
    <t>A74</t>
  </si>
  <si>
    <t>A76</t>
  </si>
  <si>
    <t>A78</t>
  </si>
  <si>
    <t>A80</t>
  </si>
  <si>
    <t>A82</t>
  </si>
  <si>
    <t>A86</t>
  </si>
  <si>
    <t>A88</t>
  </si>
  <si>
    <t>A90</t>
  </si>
  <si>
    <t>A92</t>
  </si>
  <si>
    <t>A94</t>
  </si>
  <si>
    <t>A96</t>
  </si>
  <si>
    <t>A98</t>
  </si>
  <si>
    <t>B3</t>
  </si>
  <si>
    <t>B5</t>
  </si>
  <si>
    <t>B7</t>
  </si>
  <si>
    <t>B9</t>
  </si>
  <si>
    <t>B11</t>
  </si>
  <si>
    <t>B13</t>
  </si>
  <si>
    <t>B15</t>
  </si>
  <si>
    <t>B17</t>
  </si>
  <si>
    <t>B19</t>
  </si>
  <si>
    <t>B21</t>
  </si>
  <si>
    <t>B23</t>
  </si>
  <si>
    <t>B25</t>
  </si>
  <si>
    <t>LA20</t>
  </si>
  <si>
    <t>LA21</t>
  </si>
  <si>
    <t>LA22</t>
  </si>
  <si>
    <t>LA23</t>
  </si>
  <si>
    <t>LA17</t>
  </si>
  <si>
    <t>B27</t>
  </si>
  <si>
    <t>B29</t>
  </si>
  <si>
    <t>B31</t>
  </si>
  <si>
    <t>B33</t>
  </si>
  <si>
    <t>B37</t>
  </si>
  <si>
    <t>B39</t>
  </si>
  <si>
    <t>B41</t>
  </si>
  <si>
    <t>B43</t>
  </si>
  <si>
    <t>B45</t>
  </si>
  <si>
    <t>B47</t>
  </si>
  <si>
    <t>B49</t>
  </si>
  <si>
    <t>B53</t>
  </si>
  <si>
    <t>B55</t>
  </si>
  <si>
    <t>B57</t>
  </si>
  <si>
    <t>B59</t>
  </si>
  <si>
    <t>B61</t>
  </si>
  <si>
    <t>B63</t>
  </si>
  <si>
    <t>B65</t>
  </si>
  <si>
    <t>B69</t>
  </si>
  <si>
    <t>B71</t>
  </si>
  <si>
    <t>SHFCLK</t>
  </si>
  <si>
    <t>PCICLK3</t>
  </si>
  <si>
    <t>PCICLK1</t>
  </si>
  <si>
    <t>PCICLK4</t>
  </si>
  <si>
    <t>PCICLK2</t>
  </si>
  <si>
    <t>GPE1#(LID#)</t>
  </si>
  <si>
    <t>GPE2#(RING#)</t>
  </si>
  <si>
    <t>WOL</t>
  </si>
  <si>
    <t>INTA#</t>
  </si>
  <si>
    <t>INTB#</t>
  </si>
  <si>
    <t>INTC#</t>
  </si>
  <si>
    <t>INTD#</t>
  </si>
  <si>
    <t>3.3V / 3.3V</t>
  </si>
  <si>
    <t>3.3V / 3.3V</t>
  </si>
  <si>
    <t xml:space="preserve"> O
 CMOS</t>
  </si>
  <si>
    <t>PCICLK4</t>
  </si>
  <si>
    <t>REQ1#</t>
  </si>
  <si>
    <t>REQ2#</t>
  </si>
  <si>
    <t>REQ3#</t>
  </si>
  <si>
    <t>GNT1#</t>
  </si>
  <si>
    <t>GNT2#</t>
  </si>
  <si>
    <t>GNT3#</t>
  </si>
  <si>
    <t>CBE1#</t>
  </si>
  <si>
    <t>CBE2#</t>
  </si>
  <si>
    <t>CBE3#</t>
  </si>
  <si>
    <t>PCICLK1</t>
  </si>
  <si>
    <t>REQ0#</t>
  </si>
  <si>
    <t>C30</t>
  </si>
  <si>
    <t>C20</t>
  </si>
  <si>
    <t>C18</t>
  </si>
  <si>
    <t>C52</t>
  </si>
  <si>
    <t>B6</t>
  </si>
  <si>
    <t>B7</t>
  </si>
  <si>
    <t>TXD1</t>
  </si>
  <si>
    <t>RXD1</t>
  </si>
  <si>
    <t>TXD2</t>
  </si>
  <si>
    <t>RXD2</t>
  </si>
  <si>
    <t>SNDR</t>
  </si>
  <si>
    <t>AUXAR</t>
  </si>
  <si>
    <t>BATTERY</t>
  </si>
  <si>
    <t>SMBUS</t>
  </si>
  <si>
    <t>Batteryless</t>
  </si>
  <si>
    <t>Power on after power fail</t>
  </si>
  <si>
    <t>IDE DMA66/100</t>
  </si>
  <si>
    <t>Connector X1 ( PCI-Bus, USB, Audio )</t>
  </si>
  <si>
    <t>Pin</t>
  </si>
  <si>
    <t>Signal</t>
  </si>
  <si>
    <t>A1</t>
  </si>
  <si>
    <t>GND</t>
  </si>
  <si>
    <t>A2</t>
  </si>
  <si>
    <t>A3</t>
  </si>
  <si>
    <t>A4</t>
  </si>
  <si>
    <t>A5</t>
  </si>
  <si>
    <t>A6</t>
  </si>
  <si>
    <t>A7</t>
  </si>
  <si>
    <t>A8</t>
  </si>
  <si>
    <t>A9</t>
  </si>
  <si>
    <t>A10</t>
  </si>
  <si>
    <t>A11</t>
  </si>
  <si>
    <t>A12</t>
  </si>
  <si>
    <t>A13</t>
  </si>
  <si>
    <t>A14</t>
  </si>
  <si>
    <t>A15</t>
  </si>
  <si>
    <t>A16</t>
  </si>
  <si>
    <t>A17</t>
  </si>
  <si>
    <t>A18</t>
  </si>
  <si>
    <t>A19</t>
  </si>
  <si>
    <t>I2C</t>
  </si>
  <si>
    <t>AD14</t>
  </si>
  <si>
    <t>AD15</t>
  </si>
  <si>
    <t>AD16</t>
  </si>
  <si>
    <t>AD17</t>
  </si>
  <si>
    <t>AD18</t>
  </si>
  <si>
    <t>AD19</t>
  </si>
  <si>
    <t>AD20</t>
  </si>
  <si>
    <t>AD21</t>
  </si>
  <si>
    <t>AD22</t>
  </si>
  <si>
    <t>AD23</t>
  </si>
  <si>
    <t>AD24</t>
  </si>
  <si>
    <t>AD25</t>
  </si>
  <si>
    <t>AD26</t>
  </si>
  <si>
    <t>LVDS</t>
  </si>
  <si>
    <t>C37</t>
  </si>
  <si>
    <t>C35</t>
  </si>
  <si>
    <t>C38</t>
  </si>
  <si>
    <t>C36</t>
  </si>
  <si>
    <t>C29</t>
  </si>
  <si>
    <t>C31</t>
  </si>
  <si>
    <t>C23</t>
  </si>
  <si>
    <t>C25</t>
  </si>
  <si>
    <t>C26</t>
  </si>
  <si>
    <t>C24</t>
  </si>
  <si>
    <t>C19</t>
  </si>
  <si>
    <t>C17</t>
  </si>
  <si>
    <t>C11</t>
  </si>
  <si>
    <t>C13</t>
  </si>
  <si>
    <t>B1</t>
  </si>
  <si>
    <t>C12</t>
  </si>
  <si>
    <t>B2</t>
  </si>
  <si>
    <t>C14</t>
  </si>
  <si>
    <t>B3</t>
  </si>
  <si>
    <t>C32</t>
  </si>
  <si>
    <t>B4</t>
  </si>
  <si>
    <t>PCIRST#</t>
  </si>
  <si>
    <t>RDATA#</t>
  </si>
  <si>
    <t>DSKCHG#</t>
  </si>
  <si>
    <t>HDSEL#</t>
  </si>
  <si>
    <t>DIR#</t>
  </si>
  <si>
    <t>STEP#</t>
  </si>
  <si>
    <t>WDATA#</t>
  </si>
  <si>
    <t>WGATE#</t>
  </si>
  <si>
    <t>Module Length[mils]</t>
  </si>
  <si>
    <t>Baseboard Length[mils]</t>
  </si>
  <si>
    <t>83627DHG-AW
Checklist Length[mils]</t>
  </si>
  <si>
    <t>ASAP - As short as possible</t>
  </si>
  <si>
    <t>ASAP</t>
  </si>
  <si>
    <t>DP - Differential Pair</t>
  </si>
  <si>
    <t>SE - Single End</t>
  </si>
  <si>
    <t>L &lt; 7500</t>
  </si>
  <si>
    <t>Power</t>
  </si>
  <si>
    <t>Signals for serial ports on the ETX module connectors are logic-level signals. External transceiver devices are necessary for the conversion of the logic-level signals to the desired physical interface such as RS232, RS422, or RS485. See the ETX Design Guide for details.
All Serial ports drive with TTL outputs. All ports are 16550 compatible with 16 byte send/receive FIFO or better.
Maximum baud rate up to 115k bps is supported. Please ask your SOM-ETX CPU board supplier for higher baudrates.
All signals are TTL level signals. External drivers are necessary to convert the TTL signals to the desired physical interface like RS232, RS422, RS485.</t>
  </si>
  <si>
    <t>ASVCC</t>
  </si>
  <si>
    <t>JILI_CLK(945GSE.G28 LDDC_CLK)</t>
  </si>
  <si>
    <r>
      <t xml:space="preserve">LPT/FLPY# = </t>
    </r>
    <r>
      <rPr>
        <b/>
        <sz val="12"/>
        <color indexed="8"/>
        <rFont val="Arial"/>
        <family val="2"/>
      </rPr>
      <t>N/C</t>
    </r>
  </si>
  <si>
    <r>
      <t xml:space="preserve">LPT/FLPY# = </t>
    </r>
    <r>
      <rPr>
        <b/>
        <sz val="12"/>
        <color indexed="8"/>
        <rFont val="Arial"/>
        <family val="2"/>
      </rPr>
      <t>GND</t>
    </r>
  </si>
  <si>
    <t>BLON# (83627DHG.119 GP21)</t>
  </si>
  <si>
    <t>DIGON</t>
  </si>
  <si>
    <t>BUSY</t>
  </si>
  <si>
    <t>5V / 5V</t>
  </si>
  <si>
    <t xml:space="preserve"> I
 TTL</t>
  </si>
  <si>
    <t>5V / 5V</t>
  </si>
  <si>
    <t xml:space="preserve"> I/O
 TTL</t>
  </si>
  <si>
    <t>I/O OD
CMOS</t>
  </si>
  <si>
    <t xml:space="preserve"> I
TTL</t>
  </si>
  <si>
    <t>SD0</t>
  </si>
  <si>
    <t xml:space="preserve"> I/O
 TTL</t>
  </si>
  <si>
    <t>ACTLED#</t>
  </si>
  <si>
    <t>VCC</t>
  </si>
  <si>
    <t>A20</t>
  </si>
  <si>
    <t>A21</t>
  </si>
  <si>
    <t>SERIRQ</t>
  </si>
  <si>
    <t>A22</t>
  </si>
  <si>
    <t>A23</t>
  </si>
  <si>
    <t>AD0</t>
  </si>
  <si>
    <t>A24</t>
  </si>
  <si>
    <t>A25</t>
  </si>
  <si>
    <t>AD1</t>
  </si>
  <si>
    <t>A26</t>
  </si>
  <si>
    <t>AD2</t>
  </si>
  <si>
    <t>A27</t>
  </si>
  <si>
    <t>AD4</t>
  </si>
  <si>
    <t>A28</t>
  </si>
  <si>
    <t>AD3</t>
  </si>
  <si>
    <t>A29</t>
  </si>
  <si>
    <t>AD6</t>
  </si>
  <si>
    <t>A30</t>
  </si>
  <si>
    <t>AD5</t>
  </si>
  <si>
    <t>A31</t>
  </si>
  <si>
    <t>A32</t>
  </si>
  <si>
    <t>AD7</t>
  </si>
  <si>
    <t>A33</t>
  </si>
  <si>
    <t>AD8</t>
  </si>
  <si>
    <t>A34</t>
  </si>
  <si>
    <t>AD9</t>
  </si>
  <si>
    <t>A35</t>
  </si>
  <si>
    <t>A36</t>
  </si>
  <si>
    <t>A37</t>
  </si>
  <si>
    <t>AD10</t>
  </si>
  <si>
    <t>A38</t>
  </si>
  <si>
    <t>AUXAL</t>
  </si>
  <si>
    <t>A39</t>
  </si>
  <si>
    <t>AD11</t>
  </si>
  <si>
    <t>A40</t>
  </si>
  <si>
    <t>MIC</t>
  </si>
  <si>
    <t>A41</t>
  </si>
  <si>
    <t>AD12</t>
  </si>
  <si>
    <t>A42</t>
  </si>
  <si>
    <t>AUXAR</t>
  </si>
  <si>
    <t>A43</t>
  </si>
  <si>
    <t>AD13</t>
  </si>
  <si>
    <t>A44</t>
  </si>
  <si>
    <t>ASVCC</t>
  </si>
  <si>
    <t>A45</t>
  </si>
  <si>
    <t>A46</t>
  </si>
  <si>
    <t>SNDL</t>
  </si>
  <si>
    <t>A47</t>
  </si>
  <si>
    <t>A48</t>
  </si>
  <si>
    <t>ASGND</t>
  </si>
  <si>
    <t>A49</t>
  </si>
  <si>
    <t>A50</t>
  </si>
  <si>
    <t>SNDR</t>
  </si>
  <si>
    <t>A51</t>
  </si>
  <si>
    <t>A52</t>
  </si>
  <si>
    <t>A53</t>
  </si>
  <si>
    <t>PAR</t>
  </si>
  <si>
    <t>A54</t>
  </si>
  <si>
    <t>SERR#</t>
  </si>
  <si>
    <t>A55</t>
  </si>
  <si>
    <t>GPERR#</t>
  </si>
  <si>
    <t>A56</t>
  </si>
  <si>
    <t>A57</t>
  </si>
  <si>
    <t>PME#</t>
  </si>
  <si>
    <t>A58</t>
  </si>
  <si>
    <t>A59</t>
  </si>
  <si>
    <t>LOCK#</t>
  </si>
  <si>
    <t>A60</t>
  </si>
  <si>
    <t>DEVSEL#</t>
  </si>
  <si>
    <t>A61</t>
  </si>
  <si>
    <t>TRDY#</t>
  </si>
  <si>
    <t>A62</t>
  </si>
  <si>
    <t>A63</t>
  </si>
  <si>
    <t>IRDY#</t>
  </si>
  <si>
    <t>A64</t>
  </si>
  <si>
    <t>STOP#</t>
  </si>
  <si>
    <t>A65</t>
  </si>
  <si>
    <t>FRAME#</t>
  </si>
  <si>
    <t>A66</t>
  </si>
  <si>
    <t>A67</t>
  </si>
  <si>
    <t>A68</t>
  </si>
  <si>
    <t>A69</t>
  </si>
  <si>
    <t>A70</t>
  </si>
  <si>
    <t>A71</t>
  </si>
  <si>
    <t>A72</t>
  </si>
  <si>
    <t>A73</t>
  </si>
  <si>
    <t>A74</t>
  </si>
  <si>
    <t>A75</t>
  </si>
  <si>
    <t>A76</t>
  </si>
  <si>
    <t>A77</t>
  </si>
  <si>
    <t>A78</t>
  </si>
  <si>
    <t>A79</t>
  </si>
  <si>
    <t>A80</t>
  </si>
  <si>
    <t>A81</t>
  </si>
  <si>
    <t>A82</t>
  </si>
  <si>
    <t>A83</t>
  </si>
  <si>
    <t>A84</t>
  </si>
  <si>
    <t>A85</t>
  </si>
  <si>
    <t>A86</t>
  </si>
  <si>
    <t>A87</t>
  </si>
  <si>
    <t>AD28</t>
  </si>
  <si>
    <t>A88</t>
  </si>
  <si>
    <t>A89</t>
  </si>
  <si>
    <t>AD27</t>
  </si>
  <si>
    <t>A90</t>
  </si>
  <si>
    <t>AD29</t>
  </si>
  <si>
    <t>A91</t>
  </si>
  <si>
    <t>AD30</t>
  </si>
  <si>
    <t>A92</t>
  </si>
  <si>
    <t>A93</t>
  </si>
  <si>
    <t>PCIRST#</t>
  </si>
  <si>
    <t>A94</t>
  </si>
  <si>
    <t>AD31</t>
  </si>
  <si>
    <t>A95</t>
  </si>
  <si>
    <t>INTC#</t>
  </si>
  <si>
    <t>A96</t>
  </si>
  <si>
    <t>INTD#</t>
  </si>
  <si>
    <t>A97</t>
  </si>
  <si>
    <t>INTA#</t>
  </si>
  <si>
    <t>A98</t>
  </si>
  <si>
    <t>INTB#</t>
  </si>
  <si>
    <t>A99</t>
  </si>
  <si>
    <t>A100</t>
  </si>
  <si>
    <t>Connector X2 ( ISA-Bus )</t>
  </si>
  <si>
    <t>SD14</t>
  </si>
  <si>
    <t>SD15</t>
  </si>
  <si>
    <t>B5</t>
  </si>
  <si>
    <t>SD13</t>
  </si>
  <si>
    <t>MASTER#</t>
  </si>
  <si>
    <t>SD12</t>
  </si>
  <si>
    <t>B8</t>
  </si>
  <si>
    <t>DREQ7</t>
  </si>
  <si>
    <t>B9</t>
  </si>
  <si>
    <t>SD11</t>
  </si>
  <si>
    <t>B10</t>
  </si>
  <si>
    <t>B11</t>
  </si>
  <si>
    <t>SD10</t>
  </si>
  <si>
    <t>B12</t>
  </si>
  <si>
    <t>DREQ6</t>
  </si>
  <si>
    <t>B13</t>
  </si>
  <si>
    <t>SD9</t>
  </si>
  <si>
    <t>B14</t>
  </si>
  <si>
    <t>B15</t>
  </si>
  <si>
    <t>SD8</t>
  </si>
  <si>
    <t>B16</t>
  </si>
  <si>
    <t>DREQ5</t>
  </si>
  <si>
    <t>B17</t>
  </si>
  <si>
    <t>MEMW#</t>
  </si>
  <si>
    <t>B18</t>
  </si>
  <si>
    <t>B19</t>
  </si>
  <si>
    <t>MEMR#</t>
  </si>
  <si>
    <t>B20</t>
  </si>
  <si>
    <t>D89</t>
  </si>
  <si>
    <t>GPE2#(RING#)</t>
  </si>
  <si>
    <t>D91</t>
  </si>
  <si>
    <t>D93</t>
  </si>
  <si>
    <t>D95</t>
  </si>
  <si>
    <t>D97</t>
  </si>
  <si>
    <t>D4</t>
  </si>
  <si>
    <t>D6</t>
  </si>
  <si>
    <t>D10</t>
  </si>
  <si>
    <t>D12</t>
  </si>
  <si>
    <t>D14</t>
  </si>
  <si>
    <t>D16</t>
  </si>
  <si>
    <t>D20</t>
  </si>
  <si>
    <t>D22</t>
  </si>
  <si>
    <t>D24</t>
  </si>
  <si>
    <t>D26</t>
  </si>
  <si>
    <t>D42</t>
  </si>
  <si>
    <t>GPE1#(LID#)</t>
  </si>
  <si>
    <t>A12, A16, A24</t>
  </si>
  <si>
    <t>C68</t>
  </si>
  <si>
    <t>C70</t>
  </si>
  <si>
    <t>C72</t>
  </si>
  <si>
    <t>C74</t>
  </si>
  <si>
    <t>C76</t>
  </si>
  <si>
    <t>C78</t>
  </si>
  <si>
    <t>C80</t>
  </si>
  <si>
    <t>C84</t>
  </si>
  <si>
    <t>C86</t>
  </si>
  <si>
    <t>C88</t>
  </si>
  <si>
    <t>C90</t>
  </si>
  <si>
    <t>C92</t>
  </si>
  <si>
    <t>C94</t>
  </si>
  <si>
    <t>INDEX#</t>
  </si>
  <si>
    <t>TRK0#</t>
  </si>
  <si>
    <t>WP#</t>
  </si>
  <si>
    <t>USB0-</t>
  </si>
  <si>
    <t>USB0+</t>
  </si>
  <si>
    <t>USB1+</t>
  </si>
  <si>
    <t>USB2+</t>
  </si>
  <si>
    <t>USB3+</t>
  </si>
  <si>
    <t>TX10+</t>
  </si>
  <si>
    <t>TX11+</t>
  </si>
  <si>
    <t>TX12+</t>
  </si>
  <si>
    <t>TX13+</t>
  </si>
  <si>
    <t>TX00+</t>
  </si>
  <si>
    <t>TX01+</t>
  </si>
  <si>
    <t>TX02+</t>
  </si>
  <si>
    <t>TX03+</t>
  </si>
  <si>
    <t>TX03-</t>
  </si>
  <si>
    <t>5V_SB</t>
  </si>
  <si>
    <t>PDIAG_S</t>
  </si>
  <si>
    <t>SIDE_AK#</t>
  </si>
  <si>
    <t>SPEAKER</t>
  </si>
  <si>
    <t>I2DAT</t>
  </si>
  <si>
    <t>DASP_S</t>
  </si>
  <si>
    <t>PIDE_AK#</t>
  </si>
  <si>
    <t>DACK#3</t>
  </si>
  <si>
    <t>DACK#1</t>
  </si>
  <si>
    <t>DACK#2</t>
  </si>
  <si>
    <t>DACK#6</t>
  </si>
  <si>
    <t>DACK#7</t>
  </si>
  <si>
    <t>DACK#5</t>
  </si>
  <si>
    <t>DACK#0</t>
  </si>
  <si>
    <t>RTS2#</t>
  </si>
  <si>
    <t>RTS1#</t>
  </si>
  <si>
    <t>DTR2#</t>
  </si>
  <si>
    <t>DTR1#</t>
  </si>
  <si>
    <t>DCD2#</t>
  </si>
  <si>
    <t>DCD1#</t>
  </si>
  <si>
    <t>DSR2#</t>
  </si>
  <si>
    <t>DSR1#</t>
  </si>
  <si>
    <t>CTS2#</t>
  </si>
  <si>
    <t>CTS1#</t>
  </si>
  <si>
    <t>RI2#</t>
  </si>
  <si>
    <t>RI1#</t>
  </si>
  <si>
    <t>TX02-</t>
  </si>
  <si>
    <t>TX00-</t>
  </si>
  <si>
    <t>TX13-</t>
  </si>
  <si>
    <t>TX11-</t>
  </si>
  <si>
    <t>TX12-</t>
  </si>
  <si>
    <t>TX10-</t>
  </si>
  <si>
    <t>TXCK0-</t>
  </si>
  <si>
    <t>TXCK0+</t>
  </si>
  <si>
    <t>TX01-</t>
  </si>
  <si>
    <t>TXCK1-</t>
  </si>
  <si>
    <t>TXCK1+</t>
  </si>
  <si>
    <t>TX12+</t>
  </si>
  <si>
    <t>TX12-</t>
  </si>
  <si>
    <t>TXCK0+</t>
  </si>
  <si>
    <t>TXCK0-</t>
  </si>
  <si>
    <t>TX01+</t>
  </si>
  <si>
    <t>TX01-</t>
  </si>
  <si>
    <t>Connector X3 ( VGA, LCD/LVDS, COM1/2, LPT/Floppy, IrDA, KB/MS, TV-Out )</t>
  </si>
  <si>
    <t>LILED#</t>
  </si>
  <si>
    <t>SPEEDLED#</t>
  </si>
  <si>
    <t>N/C</t>
  </si>
  <si>
    <t>C13</t>
  </si>
  <si>
    <t>C4</t>
  </si>
  <si>
    <t>C6</t>
  </si>
  <si>
    <t>C8</t>
  </si>
  <si>
    <t>C10</t>
  </si>
  <si>
    <t>C12</t>
  </si>
  <si>
    <t>C14</t>
  </si>
  <si>
    <t>C18</t>
  </si>
  <si>
    <t>C20</t>
  </si>
  <si>
    <t>C24</t>
  </si>
  <si>
    <t>C26</t>
  </si>
  <si>
    <t>C30</t>
  </si>
  <si>
    <t>C32</t>
  </si>
  <si>
    <t>C36</t>
  </si>
  <si>
    <t>C38</t>
  </si>
  <si>
    <t>C42</t>
  </si>
  <si>
    <t>C44</t>
  </si>
  <si>
    <t>C46</t>
  </si>
  <si>
    <t>C52</t>
  </si>
  <si>
    <t>C56</t>
  </si>
  <si>
    <t>C58</t>
  </si>
  <si>
    <t>C60</t>
  </si>
  <si>
    <t>C62</t>
  </si>
  <si>
    <t>C64</t>
  </si>
  <si>
    <t>DENSEL</t>
  </si>
  <si>
    <t>JILI_CLK</t>
  </si>
  <si>
    <t>JILI_DAT</t>
  </si>
  <si>
    <t xml:space="preserve"> O
 LVDS</t>
  </si>
  <si>
    <t xml:space="preserve"> I
 CMOS</t>
  </si>
  <si>
    <t>HSYNC</t>
  </si>
  <si>
    <t>VSYNC</t>
  </si>
  <si>
    <t>DE</t>
  </si>
  <si>
    <t>R</t>
  </si>
  <si>
    <t xml:space="preserve"> I/O OD
 CMOS</t>
  </si>
  <si>
    <t>BIASON</t>
  </si>
  <si>
    <t>DIGON</t>
  </si>
  <si>
    <t>BLON#</t>
  </si>
  <si>
    <t>LTGIO0</t>
  </si>
  <si>
    <t>SATA</t>
  </si>
  <si>
    <t>3.3V / 5V</t>
  </si>
  <si>
    <t>DE</t>
  </si>
  <si>
    <t>LCDB1</t>
  </si>
  <si>
    <t>LCDG5</t>
  </si>
  <si>
    <t xml:space="preserve">LCDG4 </t>
  </si>
  <si>
    <t xml:space="preserve">LCDG0 </t>
  </si>
  <si>
    <t>N/C</t>
  </si>
  <si>
    <r>
      <t xml:space="preserve">LPT/FLPY# = </t>
    </r>
    <r>
      <rPr>
        <b/>
        <sz val="12"/>
        <color indexed="8"/>
        <rFont val="Arial"/>
        <family val="2"/>
      </rPr>
      <t>N/C</t>
    </r>
  </si>
  <si>
    <r>
      <t>LPT/FLPY# =</t>
    </r>
    <r>
      <rPr>
        <b/>
        <sz val="12"/>
        <color indexed="8"/>
        <rFont val="Arial"/>
        <family val="2"/>
      </rPr>
      <t xml:space="preserve"> N/C</t>
    </r>
  </si>
  <si>
    <t>LCDB0</t>
  </si>
  <si>
    <t>LCDB1</t>
  </si>
  <si>
    <t>LCDG4</t>
  </si>
  <si>
    <t xml:space="preserve">LCDG1 </t>
  </si>
  <si>
    <t>DETECT#</t>
  </si>
  <si>
    <t>LCDB4</t>
  </si>
  <si>
    <t>LCDB5</t>
  </si>
  <si>
    <t>LCDG2</t>
  </si>
  <si>
    <t>LCDG3</t>
  </si>
  <si>
    <t>FPHSYNC</t>
  </si>
  <si>
    <t>RESERVED</t>
  </si>
  <si>
    <t>SHFCLK</t>
  </si>
  <si>
    <t>LCDB3</t>
  </si>
  <si>
    <t>SNDL</t>
  </si>
  <si>
    <t>AUXAL</t>
  </si>
  <si>
    <t xml:space="preserve"> I/O
 USB</t>
  </si>
  <si>
    <t>3.3V / 3.3V Suspend</t>
  </si>
  <si>
    <t>USB3+</t>
  </si>
  <si>
    <t xml:space="preserve"> O
 Analog</t>
  </si>
  <si>
    <t xml:space="preserve"> I
 Analog</t>
  </si>
  <si>
    <t>Power</t>
  </si>
  <si>
    <t>All required signal pullups are integrated into the ETX module. In some applications, it may be desirable to add additional signal-termination components to the baseboard.</t>
  </si>
  <si>
    <t>TTL</t>
  </si>
  <si>
    <t>LPT</t>
  </si>
  <si>
    <t>FDD</t>
  </si>
  <si>
    <t>AFD#</t>
  </si>
  <si>
    <t>EXTSMI#</t>
  </si>
  <si>
    <t>BATLOW#</t>
  </si>
  <si>
    <t>GPE#2 (RING#)</t>
  </si>
  <si>
    <t>LILED#</t>
  </si>
  <si>
    <t>ACTLED#</t>
  </si>
  <si>
    <t>SPEEDLED#</t>
  </si>
  <si>
    <t>I2CLK (83627DHG.2 GP23)</t>
  </si>
  <si>
    <t>L &lt; 5</t>
  </si>
  <si>
    <t>DENSEL</t>
  </si>
  <si>
    <t>PD7</t>
  </si>
  <si>
    <t>ERR#</t>
  </si>
  <si>
    <t>HDSEL#</t>
  </si>
  <si>
    <t>PD6</t>
  </si>
  <si>
    <t>MOT0#</t>
  </si>
  <si>
    <t>INIT#</t>
  </si>
  <si>
    <t>DIR#</t>
  </si>
  <si>
    <t>PD5</t>
  </si>
  <si>
    <t>SLIN#</t>
  </si>
  <si>
    <t>STEP#</t>
  </si>
  <si>
    <t>PD4</t>
  </si>
  <si>
    <t>DSKCHG#</t>
  </si>
  <si>
    <t>PD3</t>
  </si>
  <si>
    <t>RDATA#</t>
  </si>
  <si>
    <t>PD2</t>
  </si>
  <si>
    <t>WP#</t>
  </si>
  <si>
    <t>PD1</t>
  </si>
  <si>
    <t>TRK0#</t>
  </si>
  <si>
    <t>PD0</t>
  </si>
  <si>
    <t>INDEX#</t>
  </si>
  <si>
    <t>ACK#</t>
  </si>
  <si>
    <t>PE</t>
  </si>
  <si>
    <t>WDATA#</t>
  </si>
  <si>
    <t>SLCT#</t>
  </si>
  <si>
    <t>WGATE#</t>
  </si>
  <si>
    <t>B73</t>
  </si>
  <si>
    <t>B75</t>
  </si>
  <si>
    <t>B77</t>
  </si>
  <si>
    <t>B79</t>
  </si>
  <si>
    <t>B81</t>
  </si>
  <si>
    <t>B85</t>
  </si>
  <si>
    <t>B87</t>
  </si>
  <si>
    <t>B89</t>
  </si>
  <si>
    <t>B91</t>
  </si>
  <si>
    <t>B93</t>
  </si>
  <si>
    <t>B95</t>
  </si>
  <si>
    <t>B97</t>
  </si>
  <si>
    <t>B4</t>
  </si>
  <si>
    <t>B6</t>
  </si>
  <si>
    <t>B8</t>
  </si>
  <si>
    <t>B10</t>
  </si>
  <si>
    <t>D35</t>
  </si>
  <si>
    <t>D90</t>
  </si>
  <si>
    <t>All SOM-ETX CPU boards supports up to 2 IDE channels. UDMA66 and faster needs additional signals and is not supported by ETX standard. EIDE with DMA 3/ PIO 4 is supported by some SOM-ETX CPU boards. Please ask your SOM-ETX CPU board supplier for further details.
All required pullups are integrated on the SOM-ETX CPU board. ESD and EMV protection devices need to be integrated on the backplane.</t>
  </si>
  <si>
    <t xml:space="preserve">Rev 2.0 </t>
  </si>
  <si>
    <t>Rev 2.1</t>
  </si>
  <si>
    <t>Rev 2.6</t>
  </si>
  <si>
    <t>Rev 2.7</t>
  </si>
  <si>
    <t>Rev 3.0</t>
  </si>
  <si>
    <t>Rev 3.02</t>
  </si>
  <si>
    <t>3V</t>
  </si>
  <si>
    <t>3V</t>
  </si>
  <si>
    <t>GND</t>
  </si>
  <si>
    <t>DACK#3</t>
  </si>
  <si>
    <t>TTL</t>
  </si>
  <si>
    <t>LVDS</t>
  </si>
  <si>
    <t>TXCK1-</t>
  </si>
  <si>
    <t>TX11+</t>
  </si>
  <si>
    <t>TX11-</t>
  </si>
  <si>
    <t>TX03-</t>
  </si>
  <si>
    <t>LCDG1</t>
  </si>
  <si>
    <t>TX03+</t>
  </si>
  <si>
    <t>LCDR4</t>
  </si>
  <si>
    <t xml:space="preserve">LCDR4 </t>
  </si>
  <si>
    <t>TX02-</t>
  </si>
  <si>
    <t>LCDR5</t>
  </si>
  <si>
    <t xml:space="preserve">LCDR5 </t>
  </si>
  <si>
    <t>TX02+</t>
  </si>
  <si>
    <t>LCDR1</t>
  </si>
  <si>
    <t xml:space="preserve">LCDR1 </t>
  </si>
  <si>
    <t>TX00+</t>
  </si>
  <si>
    <t>LCDR0</t>
  </si>
  <si>
    <t xml:space="preserve">LCDR0 </t>
  </si>
  <si>
    <t>TX00-</t>
  </si>
  <si>
    <t>JILI_DAT</t>
  </si>
  <si>
    <t>JILI_CLK</t>
  </si>
  <si>
    <t>BIASON</t>
  </si>
  <si>
    <t>LPT</t>
  </si>
  <si>
    <t>FDD</t>
  </si>
  <si>
    <r>
      <t xml:space="preserve">LPT/FLPY# = </t>
    </r>
    <r>
      <rPr>
        <b/>
        <sz val="12"/>
        <color indexed="8"/>
        <rFont val="Arial"/>
        <family val="2"/>
      </rPr>
      <t>GND</t>
    </r>
  </si>
  <si>
    <t>STB#</t>
  </si>
  <si>
    <t>TXD2</t>
  </si>
  <si>
    <t>TTL</t>
  </si>
  <si>
    <t>LVDS</t>
  </si>
  <si>
    <t>TX13-</t>
  </si>
  <si>
    <t>TX13+</t>
  </si>
  <si>
    <t>TX12+</t>
  </si>
  <si>
    <t>TX12-</t>
  </si>
  <si>
    <t>TX10+</t>
  </si>
  <si>
    <t>TX10-</t>
  </si>
  <si>
    <t>TXCK0+</t>
  </si>
  <si>
    <t>TXCK0-</t>
  </si>
  <si>
    <t>LCDR3</t>
  </si>
  <si>
    <t>TX01+</t>
  </si>
  <si>
    <t>LCDR2</t>
  </si>
  <si>
    <t>TX01-</t>
  </si>
  <si>
    <t>LTGIO0</t>
  </si>
  <si>
    <t>BLON#</t>
  </si>
  <si>
    <t>DIGON</t>
  </si>
  <si>
    <t>LPT</t>
  </si>
  <si>
    <t>FDD</t>
  </si>
  <si>
    <t>AFD#</t>
  </si>
  <si>
    <t>DENSEL</t>
  </si>
  <si>
    <t xml:space="preserve">PD7 </t>
  </si>
  <si>
    <t>PD7</t>
  </si>
  <si>
    <t>ERR#</t>
  </si>
  <si>
    <t>HDSEL#</t>
  </si>
  <si>
    <t>PD6</t>
  </si>
  <si>
    <t>INIT#</t>
  </si>
  <si>
    <t>DIR#</t>
  </si>
  <si>
    <t>PD5</t>
  </si>
  <si>
    <t>This pinout is recommended to support 18 bit DSTN. Please ask the manufacture of your SOM-ETX for this digital panel support and support for other panels. This feature is not a basic ETX feature and may not be present on all SOM-ETX CPU modules.
Refer to your ETX product manual for display wiring information.</t>
  </si>
  <si>
    <t>External termination components are required on the VGA analog video outputs. See the ETX Design Guide for details.
All pullups are integrated on the ETX CPU board. For ESD and EMV protection please integrate the parts on you backplane.</t>
  </si>
  <si>
    <t>3.3V / 3.3V
Suspend</t>
  </si>
  <si>
    <t>3.3V / 3.3V
Suspend</t>
  </si>
  <si>
    <t>PS_ON#</t>
  </si>
  <si>
    <t>CBLID_P</t>
  </si>
  <si>
    <t>PD1</t>
  </si>
  <si>
    <t>PD2</t>
  </si>
  <si>
    <t>PD3</t>
  </si>
  <si>
    <t>PD4</t>
  </si>
  <si>
    <t>PD5</t>
  </si>
  <si>
    <t>PD6</t>
  </si>
  <si>
    <t>PD7</t>
  </si>
  <si>
    <t>Version</t>
  </si>
  <si>
    <t>A7</t>
  </si>
  <si>
    <t>A9</t>
  </si>
  <si>
    <t>A11</t>
  </si>
  <si>
    <t>A13</t>
  </si>
  <si>
    <t>A15</t>
  </si>
  <si>
    <t>A17</t>
  </si>
  <si>
    <t>A21</t>
  </si>
  <si>
    <t>A23</t>
  </si>
  <si>
    <t>A25</t>
  </si>
  <si>
    <t>A27</t>
  </si>
  <si>
    <t>A29</t>
  </si>
  <si>
    <t>A31</t>
  </si>
  <si>
    <t>A33</t>
  </si>
  <si>
    <t>A37</t>
  </si>
  <si>
    <t>A39</t>
  </si>
  <si>
    <t>A41</t>
  </si>
  <si>
    <t>A43</t>
  </si>
  <si>
    <t>A45</t>
  </si>
  <si>
    <t>A47</t>
  </si>
  <si>
    <t>A49</t>
  </si>
  <si>
    <t>A53</t>
  </si>
  <si>
    <t>B93</t>
  </si>
  <si>
    <t>SD5</t>
  </si>
  <si>
    <t>B94</t>
  </si>
  <si>
    <t>IRQ9</t>
  </si>
  <si>
    <t>B95</t>
  </si>
  <si>
    <t>SD6</t>
  </si>
  <si>
    <t>B96</t>
  </si>
  <si>
    <t>SD7</t>
  </si>
  <si>
    <t>B97</t>
  </si>
  <si>
    <t>IOCHK#</t>
  </si>
  <si>
    <t>B98</t>
  </si>
  <si>
    <t>RSTDRV</t>
  </si>
  <si>
    <t>B99</t>
  </si>
  <si>
    <t>B100</t>
  </si>
  <si>
    <t>C1</t>
  </si>
  <si>
    <t>C2</t>
  </si>
  <si>
    <t>C3</t>
  </si>
  <si>
    <t>R</t>
  </si>
  <si>
    <t>C4</t>
  </si>
  <si>
    <t>Pin No.</t>
  </si>
  <si>
    <r>
      <t xml:space="preserve">LED signals drives LED cathode with max. 5 mA to GND. The LED’s need pullups to 5V.
All required pullups are integrated on the SOM-ETX CPU board. ESD and EMV protection devices need to the please integrated on the backplane.
The ETX Ethernet Interface is designed for use with a 1:1/ 1:1 external transformer.
Please refer to the electrical specification for further details.
ETX needs an external transformer for 10/100 BaseT support.
Specification of Ethernet transformer:
</t>
    </r>
    <r>
      <rPr>
        <sz val="10"/>
        <rFont val="Arial"/>
        <family val="2"/>
      </rPr>
      <t>Turns ratio transmit: 1:1 +/- 5%
Turns ratio receive: 1:1 +/- 5%
Insertion Loss 1 to 60 MHz: max. 1 dB
Return Loss 1 to 80 MHz: max. 10 dB
Common Mode Rejection
30 to 100 MHz: max. 30 dB
100 to 500 MHz: max. 20 dB
Cross Talk 1 to 80 MHz: max. 35 dB
Hi-Pot (Pri-Sec): min. 1500VRMS</t>
    </r>
  </si>
  <si>
    <t>Support of these signals is not required by the ETX specification. Refer to the specific ETX product manual for information about supported power management signals.
For these pins to function while VCC is powered down, 5V_SB must be supplied to the ETX module.
These signals generally have pullup resistors to the suspend power supply inside the ETX module. Care must be taken in interfacing these signals to logic that is powered down when 5V_SB is active.</t>
  </si>
  <si>
    <t>A1,A5,A35,A67,A99,A2,A6,A36,A68,A100,
B1,B35,B67,B99,B2,B36,B68,B100,
C1,C15,C21,C27,C33,C65,C99,C2,C16,C22,C28,C34,C54,C66,C100,
D1,D33,D65,D99,D2,D34,D66,D100</t>
  </si>
  <si>
    <t>A19,A51,A83,A20,A52,A84,
B51,B83,B52,B84,
C39,C53,C81,C40,C82,
D17,D49,D81,D18,D50,D82,</t>
  </si>
  <si>
    <t>LCDR0</t>
  </si>
  <si>
    <t>LCDR1</t>
  </si>
  <si>
    <t>LCDR2</t>
  </si>
  <si>
    <t>LCDR3</t>
  </si>
  <si>
    <t>LCDR4</t>
  </si>
  <si>
    <t>LCDR5</t>
  </si>
  <si>
    <t>LCDG0</t>
  </si>
  <si>
    <t>LCDG1</t>
  </si>
  <si>
    <t>LCDG2</t>
  </si>
  <si>
    <t>LCDG3</t>
  </si>
  <si>
    <t>LCDG4</t>
  </si>
  <si>
    <t>LCDG5</t>
  </si>
  <si>
    <t>LCDB0</t>
  </si>
  <si>
    <t>LCDB1</t>
  </si>
  <si>
    <t>LCDB2</t>
  </si>
  <si>
    <t>LCDB3</t>
  </si>
  <si>
    <t>DTR1#</t>
  </si>
  <si>
    <t>DTR2#</t>
  </si>
  <si>
    <t>RI2#</t>
  </si>
  <si>
    <t>CTS2#</t>
  </si>
  <si>
    <t>RTS1#</t>
  </si>
  <si>
    <t>RTS2#</t>
  </si>
  <si>
    <t>DCD2#</t>
  </si>
  <si>
    <t>DSR2#</t>
  </si>
  <si>
    <t>GPE#1(LID#)</t>
  </si>
  <si>
    <t>CBLID_P</t>
  </si>
  <si>
    <t>83627DHG.120 GP20(PU Inside)</t>
  </si>
  <si>
    <t>DREQ0</t>
  </si>
  <si>
    <t>B21</t>
  </si>
  <si>
    <t>LA17</t>
  </si>
  <si>
    <t>B22</t>
  </si>
  <si>
    <t>B23</t>
  </si>
  <si>
    <t>LA18</t>
  </si>
  <si>
    <t>B24</t>
  </si>
  <si>
    <t>IRQ14</t>
  </si>
  <si>
    <t>B25</t>
  </si>
  <si>
    <t>LA19</t>
  </si>
  <si>
    <t>B26</t>
  </si>
  <si>
    <t>IRQ15</t>
  </si>
  <si>
    <t>B27</t>
  </si>
  <si>
    <t>LA20</t>
  </si>
  <si>
    <t>B28</t>
  </si>
  <si>
    <t>IRQ12</t>
  </si>
  <si>
    <t>B29</t>
  </si>
  <si>
    <t>LA21</t>
  </si>
  <si>
    <t>B30</t>
  </si>
  <si>
    <t>IRQ11</t>
  </si>
  <si>
    <t>B31</t>
  </si>
  <si>
    <t>LA22</t>
  </si>
  <si>
    <t>B32</t>
  </si>
  <si>
    <t>IRQ10</t>
  </si>
  <si>
    <t>B33</t>
  </si>
  <si>
    <t>LA23</t>
  </si>
  <si>
    <t>B34</t>
  </si>
  <si>
    <t>IO16#</t>
  </si>
  <si>
    <t>B35</t>
  </si>
  <si>
    <t>B36</t>
  </si>
  <si>
    <t>B37</t>
  </si>
  <si>
    <t>SBHE#</t>
  </si>
  <si>
    <t>B90</t>
  </si>
  <si>
    <t>B92</t>
  </si>
  <si>
    <t>B94</t>
  </si>
  <si>
    <t>B96</t>
  </si>
  <si>
    <t>B98</t>
  </si>
  <si>
    <t>C3</t>
  </si>
  <si>
    <t>C5</t>
  </si>
  <si>
    <t>C7</t>
  </si>
  <si>
    <t>C9</t>
  </si>
  <si>
    <t>C11</t>
  </si>
  <si>
    <t>C13</t>
  </si>
  <si>
    <t>C17</t>
  </si>
  <si>
    <t>C19</t>
  </si>
  <si>
    <t>C23</t>
  </si>
  <si>
    <t>C25</t>
  </si>
  <si>
    <t>C29</t>
  </si>
  <si>
    <t>C31</t>
  </si>
  <si>
    <t>C35</t>
  </si>
  <si>
    <t>C37</t>
  </si>
  <si>
    <t>C41</t>
  </si>
  <si>
    <t>C43</t>
  </si>
  <si>
    <t>C45</t>
  </si>
  <si>
    <t>C51</t>
  </si>
  <si>
    <t>C55</t>
  </si>
  <si>
    <t>C59</t>
  </si>
  <si>
    <t>C61</t>
  </si>
  <si>
    <t>C63</t>
  </si>
  <si>
    <t>C67</t>
  </si>
  <si>
    <t>C69</t>
  </si>
  <si>
    <t>C71</t>
  </si>
  <si>
    <t>C73</t>
  </si>
  <si>
    <t>C75</t>
  </si>
  <si>
    <t>C77</t>
  </si>
  <si>
    <t>C79</t>
  </si>
  <si>
    <t>C83</t>
  </si>
  <si>
    <t>C85</t>
  </si>
  <si>
    <t>C87</t>
  </si>
  <si>
    <t>C89</t>
  </si>
  <si>
    <t>C91</t>
  </si>
  <si>
    <t>C93</t>
  </si>
  <si>
    <t>C95</t>
  </si>
  <si>
    <t>C97</t>
  </si>
  <si>
    <t>C11</t>
  </si>
  <si>
    <t>D60</t>
  </si>
  <si>
    <t>PIDE_D0</t>
  </si>
  <si>
    <t xml:space="preserve"> I/O
CMOS</t>
  </si>
  <si>
    <t>3.3V / 5V</t>
  </si>
  <si>
    <t>D64</t>
  </si>
  <si>
    <t>D70</t>
  </si>
  <si>
    <t>D74</t>
  </si>
  <si>
    <t>D78</t>
  </si>
  <si>
    <t>D84</t>
  </si>
  <si>
    <t>D88</t>
  </si>
  <si>
    <t>D96</t>
  </si>
  <si>
    <t>D92</t>
  </si>
  <si>
    <t>D86</t>
  </si>
  <si>
    <t>D80</t>
  </si>
  <si>
    <t>D76</t>
  </si>
  <si>
    <t>D72</t>
  </si>
  <si>
    <t>D68</t>
  </si>
  <si>
    <t>D62</t>
  </si>
  <si>
    <t>D58</t>
  </si>
  <si>
    <t>D57</t>
  </si>
  <si>
    <t>SIDE_D0</t>
  </si>
  <si>
    <t xml:space="preserve"> I/O
CMOS</t>
  </si>
  <si>
    <t>3.3V / 5V</t>
  </si>
  <si>
    <t>D61</t>
  </si>
  <si>
    <t>D67</t>
  </si>
  <si>
    <t>D71</t>
  </si>
  <si>
    <t>D75</t>
  </si>
  <si>
    <t>D79</t>
  </si>
  <si>
    <t>D85</t>
  </si>
  <si>
    <t>D94</t>
  </si>
  <si>
    <t>D87</t>
  </si>
  <si>
    <t>D83</t>
  </si>
  <si>
    <t>D77</t>
  </si>
  <si>
    <t>D73</t>
  </si>
  <si>
    <t>D69</t>
  </si>
  <si>
    <t>D63</t>
  </si>
  <si>
    <t>D59</t>
  </si>
  <si>
    <t>D55</t>
  </si>
  <si>
    <t>D38</t>
  </si>
  <si>
    <t>PIDE_A0</t>
  </si>
  <si>
    <t xml:space="preserve"> O
CMOS</t>
  </si>
  <si>
    <t>3.3V / 3.3V</t>
  </si>
  <si>
    <t>D40</t>
  </si>
  <si>
    <t>D36</t>
  </si>
  <si>
    <t>-1900 &lt; PCICLK1 - PCICLK5 &lt; 3300
-3030 &lt; PCICLK2 - PCICLK5 &lt; 2170
-770 &lt; PCICLK3 - PCICLK5 &lt; 4430
1490 &lt; PCICLK4 - PCICLK5 &lt; 6690</t>
  </si>
  <si>
    <t>1000 &lt; L &lt; 15000</t>
  </si>
  <si>
    <t>L &lt; 20</t>
  </si>
  <si>
    <t>L &lt; 7000</t>
  </si>
  <si>
    <t>L &lt; 15300</t>
  </si>
  <si>
    <t>L &lt; 15000</t>
  </si>
  <si>
    <t>L &lt; 15600</t>
  </si>
  <si>
    <t>DDCL+100 &gt; DDDA &gt; DDCK</t>
  </si>
  <si>
    <t>NA</t>
  </si>
  <si>
    <r>
      <t>Inner Layer
DP</t>
    </r>
    <r>
      <rPr>
        <sz val="10"/>
        <color indexed="9"/>
        <rFont val="Arial"/>
        <family val="2"/>
      </rPr>
      <t xml:space="preserve"> - 95 Ω ± 15%
SE - 55 Ω ± 15%</t>
    </r>
  </si>
  <si>
    <r>
      <t>Outer Layer
DP</t>
    </r>
    <r>
      <rPr>
        <sz val="10"/>
        <color indexed="9"/>
        <rFont val="Arial"/>
        <family val="2"/>
      </rPr>
      <t xml:space="preserve"> - 95 Ω ± 15%
SE - 55 Ω ± 15%</t>
    </r>
  </si>
  <si>
    <t>L &lt; 7500</t>
  </si>
  <si>
    <r>
      <t>Inner Layer
SE</t>
    </r>
    <r>
      <rPr>
        <sz val="10"/>
        <color indexed="9"/>
        <rFont val="Arial"/>
        <family val="2"/>
      </rPr>
      <t xml:space="preserve"> - 55Ω ± 15%</t>
    </r>
  </si>
  <si>
    <r>
      <t>Outer Layer
SE</t>
    </r>
    <r>
      <rPr>
        <sz val="10"/>
        <color indexed="9"/>
        <rFont val="Arial"/>
        <family val="2"/>
      </rPr>
      <t xml:space="preserve"> - 55Ω ± 15%</t>
    </r>
  </si>
  <si>
    <t>5/7/7</t>
  </si>
  <si>
    <t>ASAP</t>
  </si>
  <si>
    <t>ICH8M
Checklist Length[mils]</t>
  </si>
  <si>
    <t>SOM-446B201-2
Baseboard Length[mils]</t>
  </si>
  <si>
    <t>SOM-4463 B201-2
Total Length[mils]</t>
  </si>
  <si>
    <t>5/10/30</t>
  </si>
  <si>
    <t>RTL8106E-CG
Checklist Length[mils]</t>
  </si>
  <si>
    <t>A64</t>
  </si>
  <si>
    <t>L &lt; 12000</t>
  </si>
  <si>
    <t>L &lt; 12000</t>
  </si>
  <si>
    <t>1000 &lt; L &lt; 15000</t>
  </si>
  <si>
    <t>D31</t>
  </si>
  <si>
    <t>SIDE_A0</t>
  </si>
  <si>
    <t>D37</t>
  </si>
  <si>
    <t>D29</t>
  </si>
  <si>
    <t>D32</t>
  </si>
  <si>
    <t>PIDE_CS1#</t>
  </si>
  <si>
    <t>D27</t>
  </si>
  <si>
    <t>SIDE_CS1#</t>
  </si>
  <si>
    <t>D30</t>
  </si>
  <si>
    <t>PIDE_CS3#</t>
  </si>
  <si>
    <t>D25</t>
  </si>
  <si>
    <t>SIDE_CS3#</t>
  </si>
  <si>
    <t>D56</t>
  </si>
  <si>
    <t>PIDE_DRQ</t>
  </si>
  <si>
    <t xml:space="preserve"> I
CMOS</t>
  </si>
  <si>
    <t>D53</t>
  </si>
  <si>
    <t>SIDE_DRQ</t>
  </si>
  <si>
    <t>D46</t>
  </si>
  <si>
    <t>PIDE_AK#</t>
  </si>
  <si>
    <t>D43</t>
  </si>
  <si>
    <t>SIDE_AK#</t>
  </si>
  <si>
    <t>D48</t>
  </si>
  <si>
    <t>PIDE_RDY</t>
  </si>
  <si>
    <t>D45</t>
  </si>
  <si>
    <t>SIDE_RDY</t>
  </si>
  <si>
    <t>D52</t>
  </si>
  <si>
    <t>PIDE_IOR#</t>
  </si>
  <si>
    <t>D47</t>
  </si>
  <si>
    <t>SIDE_IOR#</t>
  </si>
  <si>
    <t>D54</t>
  </si>
  <si>
    <t>PIDE_IOW#</t>
  </si>
  <si>
    <t>D51</t>
  </si>
  <si>
    <t>SIDE_IOW#</t>
  </si>
  <si>
    <t>D44</t>
  </si>
  <si>
    <t>PIDE_INTRQ</t>
  </si>
  <si>
    <t>D39</t>
  </si>
  <si>
    <t>SIDE_INTRQ</t>
  </si>
  <si>
    <t>D98</t>
  </si>
  <si>
    <t>D28</t>
  </si>
  <si>
    <t xml:space="preserve"> O
CMOS</t>
  </si>
  <si>
    <r>
      <t>8. D</t>
    </r>
    <r>
      <rPr>
        <b/>
        <vertAlign val="subscript"/>
        <sz val="10"/>
        <rFont val="Arial"/>
        <family val="2"/>
      </rPr>
      <t>ADJ</t>
    </r>
    <r>
      <rPr>
        <sz val="10"/>
        <rFont val="Arial"/>
        <family val="2"/>
      </rPr>
      <t xml:space="preserve"> - derate adjust</t>
    </r>
  </si>
  <si>
    <t>Requirement</t>
  </si>
  <si>
    <t>Copper thickness</t>
  </si>
  <si>
    <t>Nearest plane</t>
  </si>
  <si>
    <t xml:space="preserve">Board </t>
  </si>
  <si>
    <t>Safety margin</t>
  </si>
  <si>
    <t>Power/Ground</t>
  </si>
  <si>
    <t>Signals/Power</t>
  </si>
  <si>
    <r>
      <t xml:space="preserve">Based on </t>
    </r>
    <r>
      <rPr>
        <u val="single"/>
        <sz val="10"/>
        <color indexed="12"/>
        <rFont val="Arial"/>
        <family val="2"/>
      </rPr>
      <t>http://frontdoor.biz/PCBportal/HowTo2152.xls</t>
    </r>
    <r>
      <rPr>
        <u val="single"/>
        <sz val="10"/>
        <rFont val="Arial"/>
        <family val="2"/>
      </rPr>
      <t xml:space="preserve"> with IPC2152 Standard.</t>
    </r>
  </si>
  <si>
    <t>3.3V / 5V
Suspend</t>
  </si>
  <si>
    <t xml:space="preserve"> O
LAN</t>
  </si>
  <si>
    <t>3.3V / 3.3V
Suspend</t>
  </si>
  <si>
    <t>3.3V / 3.3V
Suspend</t>
  </si>
  <si>
    <t xml:space="preserve"> OD
 CMOS</t>
  </si>
  <si>
    <t xml:space="preserve"> I
 LAN</t>
  </si>
  <si>
    <t>3.3V / 5V</t>
  </si>
  <si>
    <t>5V / 5V</t>
  </si>
  <si>
    <t>3.3V / 5V</t>
  </si>
  <si>
    <t>PD0</t>
  </si>
  <si>
    <t>DREQ0</t>
  </si>
  <si>
    <t>DREQ5</t>
  </si>
  <si>
    <t>DACK0#</t>
  </si>
  <si>
    <t>DACK5#</t>
  </si>
  <si>
    <t>IRQ3</t>
  </si>
  <si>
    <t xml:space="preserve"> USB_VCC</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</si>
</sst>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m&quot;月&quot;d&quot;日&quot;;@"/>
    <numFmt numFmtId="181" formatCode="0.0_);[Red]\(0.0\)"/>
    <numFmt numFmtId="182" formatCode="0.00_ "/>
    <numFmt numFmtId="183" formatCode="0.00_);[Red]\(0.00\)"/>
    <numFmt numFmtId="184" formatCode="0.000"/>
  </numFmts>
  <fonts count="61">
    <font>
      <sz val="12"/>
      <name val="新細明體"/>
      <family val="1"/>
    </font>
    <font>
      <sz val="9"/>
      <name val="新細明體"/>
      <family val="1"/>
    </font>
    <font>
      <sz val="12"/>
      <name val="Arial"/>
      <family val="2"/>
    </font>
    <font>
      <b/>
      <sz val="12"/>
      <name val="Arial"/>
      <family val="2"/>
    </font>
    <font>
      <sz val="12"/>
      <color indexed="10"/>
      <name val="Arial"/>
      <family val="2"/>
    </font>
    <font>
      <u val="single"/>
      <sz val="9"/>
      <color indexed="12"/>
      <name val="新細明體"/>
      <family val="1"/>
    </font>
    <font>
      <u val="single"/>
      <sz val="9"/>
      <color indexed="36"/>
      <name val="新細明體"/>
      <family val="1"/>
    </font>
    <font>
      <b/>
      <sz val="12"/>
      <color indexed="12"/>
      <name val="Arial"/>
      <family val="2"/>
    </font>
    <font>
      <sz val="12"/>
      <color indexed="12"/>
      <name val="Arial"/>
      <family val="2"/>
    </font>
    <font>
      <sz val="11"/>
      <name val="Arial"/>
      <family val="2"/>
    </font>
    <font>
      <b/>
      <sz val="11"/>
      <name val="Arial"/>
      <family val="2"/>
    </font>
    <font>
      <sz val="11"/>
      <color indexed="10"/>
      <name val="Arial"/>
      <family val="2"/>
    </font>
    <font>
      <sz val="12"/>
      <color indexed="8"/>
      <name val="Arial"/>
      <family val="2"/>
    </font>
    <font>
      <b/>
      <sz val="12"/>
      <color indexed="10"/>
      <name val="Arial"/>
      <family val="2"/>
    </font>
    <font>
      <sz val="12"/>
      <color indexed="9"/>
      <name val="Arial"/>
      <family val="2"/>
    </font>
    <font>
      <sz val="11"/>
      <color indexed="9"/>
      <name val="Arial"/>
      <family val="2"/>
    </font>
    <font>
      <b/>
      <sz val="12"/>
      <color indexed="8"/>
      <name val="Arial"/>
      <family val="2"/>
    </font>
    <font>
      <sz val="10"/>
      <name val="Arial"/>
      <family val="2"/>
    </font>
    <font>
      <b/>
      <sz val="10"/>
      <name val="Arial"/>
      <family val="2"/>
    </font>
    <font>
      <sz val="10"/>
      <name val="新細明體"/>
      <family val="1"/>
    </font>
    <font>
      <sz val="10"/>
      <color indexed="8"/>
      <name val="Arial"/>
      <family val="2"/>
    </font>
    <font>
      <b/>
      <sz val="10"/>
      <color indexed="9"/>
      <name val="Arial"/>
      <family val="2"/>
    </font>
    <font>
      <sz val="10"/>
      <color indexed="9"/>
      <name val="Arial"/>
      <family val="2"/>
    </font>
    <font>
      <b/>
      <sz val="12"/>
      <color indexed="9"/>
      <name val="Arial"/>
      <family val="2"/>
    </font>
    <font>
      <sz val="9"/>
      <name val="細明體"/>
      <family val="3"/>
    </font>
    <font>
      <b/>
      <sz val="12"/>
      <color indexed="63"/>
      <name val="Arial"/>
      <family val="2"/>
    </font>
    <font>
      <sz val="12"/>
      <color indexed="63"/>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name val="Courier New Greek"/>
      <family val="2"/>
    </font>
    <font>
      <b/>
      <sz val="10"/>
      <color indexed="63"/>
      <name val="Arial"/>
      <family val="2"/>
    </font>
    <font>
      <b/>
      <vertAlign val="superscript"/>
      <sz val="10"/>
      <color indexed="63"/>
      <name val="Arial"/>
      <family val="2"/>
    </font>
    <font>
      <sz val="10"/>
      <color indexed="63"/>
      <name val="Arial"/>
      <family val="2"/>
    </font>
    <font>
      <b/>
      <vertAlign val="subscript"/>
      <sz val="10"/>
      <name val="Arial"/>
      <family val="2"/>
    </font>
    <font>
      <b/>
      <vertAlign val="subscript"/>
      <sz val="10"/>
      <color indexed="63"/>
      <name val="Arial"/>
      <family val="2"/>
    </font>
    <font>
      <b/>
      <vertAlign val="superscript"/>
      <sz val="10"/>
      <name val="Arial"/>
      <family val="2"/>
    </font>
    <font>
      <sz val="12"/>
      <color indexed="17"/>
      <name val="Arial"/>
      <family val="2"/>
    </font>
    <font>
      <u val="single"/>
      <sz val="10"/>
      <color indexed="12"/>
      <name val="Arial"/>
      <family val="2"/>
    </font>
    <font>
      <u val="single"/>
      <sz val="10"/>
      <name val="Arial"/>
      <family val="2"/>
    </font>
    <font>
      <b/>
      <sz val="11"/>
      <color indexed="9"/>
      <name val="Arial"/>
      <family val="2"/>
    </font>
    <font>
      <b/>
      <sz val="7.5"/>
      <color indexed="9"/>
      <name val="Arial"/>
      <family val="2"/>
    </font>
    <font>
      <sz val="10"/>
      <name val="Microsoft YaHei"/>
      <family val="2"/>
    </font>
    <font>
      <u val="single"/>
      <sz val="9"/>
      <color indexed="12"/>
      <name val="Arial"/>
      <family val="2"/>
    </font>
    <font>
      <b/>
      <vertAlign val="subscript"/>
      <sz val="10"/>
      <color indexed="9"/>
      <name val="Arial"/>
      <family val="2"/>
    </font>
    <font>
      <vertAlign val="subscript"/>
      <sz val="10"/>
      <color indexed="9"/>
      <name val="Arial"/>
      <family val="2"/>
    </font>
    <font>
      <b/>
      <sz val="8"/>
      <name val="新細明體"/>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
      <patternFill patternType="solid">
        <fgColor indexed="41"/>
        <bgColor indexed="64"/>
      </patternFill>
    </fill>
    <fill>
      <patternFill patternType="solid">
        <fgColor indexed="23"/>
        <bgColor indexed="64"/>
      </patternFill>
    </fill>
  </fills>
  <borders count="6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thin"/>
      <right>
        <color indexed="63"/>
      </right>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top style="thin"/>
      <bottom style="thin"/>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color indexed="63"/>
      </bottom>
    </border>
    <border>
      <left style="medium"/>
      <right style="thin"/>
      <top>
        <color indexed="63"/>
      </top>
      <bottom style="medium"/>
    </border>
  </borders>
  <cellStyleXfs count="65">
    <xf numFmtId="0" fontId="5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16" borderId="0" applyNumberFormat="0" applyBorder="0" applyAlignment="0" applyProtection="0"/>
    <xf numFmtId="0" fontId="41" fillId="0" borderId="1" applyNumberFormat="0" applyFill="0" applyAlignment="0" applyProtection="0"/>
    <xf numFmtId="0" fontId="31" fillId="4" borderId="0" applyNumberFormat="0" applyBorder="0" applyAlignment="0" applyProtection="0"/>
    <xf numFmtId="9" fontId="0" fillId="0" borderId="0" applyFont="0" applyFill="0" applyBorder="0" applyAlignment="0" applyProtection="0"/>
    <xf numFmtId="0" fontId="3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2" borderId="0" applyNumberFormat="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4" fillId="7" borderId="2" applyNumberFormat="0" applyAlignment="0" applyProtection="0"/>
    <xf numFmtId="0" fontId="35" fillId="17" borderId="8" applyNumberFormat="0" applyAlignment="0" applyProtection="0"/>
    <xf numFmtId="0" fontId="38" fillId="23" borderId="9" applyNumberFormat="0" applyAlignment="0" applyProtection="0"/>
    <xf numFmtId="0" fontId="32" fillId="3" borderId="0" applyNumberFormat="0" applyBorder="0" applyAlignment="0" applyProtection="0"/>
    <xf numFmtId="0" fontId="39" fillId="0" borderId="0" applyNumberFormat="0" applyFill="0" applyBorder="0" applyAlignment="0" applyProtection="0"/>
  </cellStyleXfs>
  <cellXfs count="52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10" xfId="0" applyFont="1" applyBorder="1" applyAlignment="1">
      <alignment vertical="top" wrapText="1"/>
    </xf>
    <xf numFmtId="0" fontId="2" fillId="0" borderId="10" xfId="0" applyFont="1" applyBorder="1" applyAlignment="1">
      <alignment horizontal="center" vertical="center"/>
    </xf>
    <xf numFmtId="0" fontId="9" fillId="0" borderId="0" xfId="0" applyFont="1" applyAlignment="1">
      <alignment horizontal="center" vertical="center"/>
    </xf>
    <xf numFmtId="0" fontId="10" fillId="17" borderId="10" xfId="0" applyFont="1" applyFill="1" applyBorder="1" applyAlignment="1">
      <alignment horizontal="center" vertical="top" wrapText="1"/>
    </xf>
    <xf numFmtId="0" fontId="3" fillId="17" borderId="10" xfId="0" applyFont="1" applyFill="1" applyBorder="1" applyAlignment="1">
      <alignment horizontal="center" vertical="top" wrapText="1"/>
    </xf>
    <xf numFmtId="0" fontId="2" fillId="0" borderId="10" xfId="0" applyFont="1" applyBorder="1" applyAlignment="1">
      <alignment horizontal="center" vertical="top" wrapText="1"/>
    </xf>
    <xf numFmtId="0" fontId="17" fillId="0" borderId="0" xfId="0" applyFont="1" applyBorder="1" applyAlignment="1">
      <alignment horizontal="center" vertical="center" wrapText="1"/>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10" xfId="0" applyFont="1" applyBorder="1" applyAlignment="1">
      <alignment vertical="center" wrapText="1"/>
    </xf>
    <xf numFmtId="0" fontId="18" fillId="0" borderId="10" xfId="0" applyFont="1" applyBorder="1" applyAlignment="1">
      <alignment vertical="center" wrapText="1"/>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0" fontId="2"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9" fillId="0" borderId="0" xfId="0" applyFont="1" applyBorder="1" applyAlignment="1">
      <alignment vertical="center" wrapText="1"/>
    </xf>
    <xf numFmtId="0" fontId="17" fillId="0" borderId="0" xfId="0" applyFont="1" applyAlignment="1">
      <alignment vertical="center" wrapText="1"/>
    </xf>
    <xf numFmtId="0" fontId="17" fillId="17" borderId="10" xfId="0" applyFont="1" applyFill="1" applyBorder="1" applyAlignment="1">
      <alignment vertical="center" wrapText="1"/>
    </xf>
    <xf numFmtId="0" fontId="17" fillId="0" borderId="10" xfId="0" applyFont="1" applyBorder="1" applyAlignment="1">
      <alignment horizontal="center" vertical="center" wrapText="1"/>
    </xf>
    <xf numFmtId="0" fontId="17" fillId="0" borderId="10" xfId="0" applyFont="1" applyFill="1" applyBorder="1" applyAlignment="1">
      <alignment vertical="center" wrapText="1"/>
    </xf>
    <xf numFmtId="0" fontId="14" fillId="24" borderId="10" xfId="0" applyFont="1" applyFill="1" applyBorder="1" applyAlignment="1">
      <alignment horizontal="center"/>
    </xf>
    <xf numFmtId="0" fontId="17" fillId="17" borderId="10" xfId="0" applyFont="1" applyFill="1" applyBorder="1" applyAlignment="1">
      <alignment horizontal="center" vertical="center" wrapText="1"/>
    </xf>
    <xf numFmtId="0" fontId="17" fillId="0" borderId="10" xfId="0" applyFont="1" applyBorder="1" applyAlignment="1">
      <alignment vertical="center"/>
    </xf>
    <xf numFmtId="0" fontId="17" fillId="0" borderId="10" xfId="0" applyFont="1" applyBorder="1" applyAlignment="1">
      <alignment vertical="center"/>
    </xf>
    <xf numFmtId="0" fontId="18" fillId="0" borderId="10" xfId="0" applyFont="1" applyBorder="1" applyAlignment="1">
      <alignment vertical="center"/>
    </xf>
    <xf numFmtId="0" fontId="22" fillId="0" borderId="0" xfId="0" applyFont="1" applyBorder="1" applyAlignment="1">
      <alignment horizontal="center" vertical="center"/>
    </xf>
    <xf numFmtId="0" fontId="15" fillId="24" borderId="10" xfId="0" applyFont="1" applyFill="1" applyBorder="1" applyAlignment="1">
      <alignment horizontal="center"/>
    </xf>
    <xf numFmtId="0" fontId="18" fillId="0" borderId="10" xfId="0" applyFont="1" applyFill="1" applyBorder="1" applyAlignment="1">
      <alignment vertical="center" wrapText="1"/>
    </xf>
    <xf numFmtId="0" fontId="18" fillId="0" borderId="10" xfId="0" applyFont="1" applyBorder="1" applyAlignment="1">
      <alignment horizontal="left" vertical="center"/>
    </xf>
    <xf numFmtId="0" fontId="17" fillId="0" borderId="10" xfId="0" applyFont="1" applyFill="1" applyBorder="1" applyAlignment="1">
      <alignment horizontal="center" vertical="center" wrapText="1"/>
    </xf>
    <xf numFmtId="0" fontId="17" fillId="0" borderId="0" xfId="0" applyFont="1" applyAlignment="1">
      <alignment horizontal="center" vertical="center" wrapText="1"/>
    </xf>
    <xf numFmtId="0" fontId="17" fillId="0" borderId="10" xfId="0" applyFont="1" applyFill="1" applyBorder="1" applyAlignment="1">
      <alignment horizontal="center" vertical="center"/>
    </xf>
    <xf numFmtId="0" fontId="17" fillId="0" borderId="10" xfId="0" applyFont="1" applyBorder="1" applyAlignment="1">
      <alignment horizontal="left" vertical="center" wrapText="1"/>
    </xf>
    <xf numFmtId="0" fontId="18" fillId="0" borderId="0" xfId="0" applyFont="1" applyAlignment="1">
      <alignment vertical="center" wrapText="1"/>
    </xf>
    <xf numFmtId="0" fontId="2" fillId="17" borderId="10" xfId="0" applyFont="1" applyFill="1" applyBorder="1" applyAlignment="1">
      <alignment vertical="center"/>
    </xf>
    <xf numFmtId="0" fontId="8" fillId="24" borderId="10" xfId="0" applyFont="1" applyFill="1" applyBorder="1" applyAlignment="1">
      <alignment vertical="center"/>
    </xf>
    <xf numFmtId="0" fontId="2" fillId="0" borderId="10" xfId="0" applyFont="1" applyBorder="1" applyAlignment="1">
      <alignment vertical="center"/>
    </xf>
    <xf numFmtId="0" fontId="2"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0" xfId="0" applyFont="1" applyFill="1" applyBorder="1" applyAlignment="1" quotePrefix="1">
      <alignment horizontal="center" vertical="center"/>
    </xf>
    <xf numFmtId="0" fontId="18" fillId="0" borderId="0" xfId="0" applyFont="1" applyBorder="1" applyAlignment="1">
      <alignment vertical="center" wrapText="1"/>
    </xf>
    <xf numFmtId="0" fontId="18" fillId="4" borderId="10"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2" fillId="0" borderId="0" xfId="0" applyFont="1" applyAlignment="1">
      <alignment horizontal="left" vertical="center" indent="1"/>
    </xf>
    <xf numFmtId="0" fontId="18" fillId="0" borderId="0" xfId="0" applyFont="1" applyAlignment="1">
      <alignment horizontal="center" vertical="center" wrapText="1"/>
    </xf>
    <xf numFmtId="0" fontId="17" fillId="0" borderId="10" xfId="0" applyFont="1" applyFill="1" applyBorder="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18" fillId="0" borderId="10" xfId="0" applyFont="1" applyBorder="1" applyAlignment="1">
      <alignment horizontal="left" vertical="center" wrapText="1"/>
    </xf>
    <xf numFmtId="0" fontId="18" fillId="0" borderId="0" xfId="0" applyFont="1" applyFill="1" applyBorder="1" applyAlignment="1">
      <alignment horizontal="left" vertical="center" wrapText="1"/>
    </xf>
    <xf numFmtId="0" fontId="23" fillId="2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left" vertical="center" wrapText="1" indent="1"/>
    </xf>
    <xf numFmtId="0" fontId="17" fillId="0" borderId="12" xfId="0" applyFont="1" applyBorder="1" applyAlignment="1">
      <alignment vertical="center" wrapText="1"/>
    </xf>
    <xf numFmtId="0" fontId="18" fillId="17"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10" xfId="0" applyFont="1" applyFill="1" applyBorder="1" applyAlignment="1">
      <alignment vertical="top" wrapText="1"/>
    </xf>
    <xf numFmtId="0" fontId="17" fillId="0" borderId="0" xfId="0" applyFont="1" applyAlignment="1">
      <alignment vertical="center"/>
    </xf>
    <xf numFmtId="0" fontId="17" fillId="17" borderId="10"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16" borderId="10" xfId="0" applyFont="1" applyFill="1" applyBorder="1" applyAlignment="1">
      <alignment horizontal="center" vertical="center"/>
    </xf>
    <xf numFmtId="0" fontId="17" fillId="16" borderId="10" xfId="0" applyFont="1" applyFill="1" applyBorder="1" applyAlignment="1">
      <alignment horizontal="center" vertical="center" wrapText="1"/>
    </xf>
    <xf numFmtId="0" fontId="17" fillId="0" borderId="12" xfId="0" applyFont="1" applyBorder="1" applyAlignment="1">
      <alignment horizontal="center" vertical="center" wrapText="1"/>
    </xf>
    <xf numFmtId="0" fontId="2" fillId="25" borderId="10"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vertical="center"/>
    </xf>
    <xf numFmtId="49" fontId="2" fillId="0" borderId="15" xfId="0" applyNumberFormat="1" applyFont="1" applyBorder="1" applyAlignment="1">
      <alignment horizontal="left" vertical="center" wrapText="1" indent="2"/>
    </xf>
    <xf numFmtId="181" fontId="2" fillId="0" borderId="13" xfId="0" applyNumberFormat="1" applyFont="1" applyBorder="1" applyAlignment="1">
      <alignment horizontal="right" vertical="center" wrapText="1" indent="2"/>
    </xf>
    <xf numFmtId="0" fontId="2" fillId="0" borderId="13" xfId="0" applyNumberFormat="1" applyFont="1" applyBorder="1" applyAlignment="1">
      <alignment horizontal="center" vertical="center" wrapText="1"/>
    </xf>
    <xf numFmtId="0" fontId="2" fillId="4" borderId="13" xfId="0" applyFont="1" applyFill="1" applyBorder="1" applyAlignment="1">
      <alignment vertical="center" wrapText="1"/>
    </xf>
    <xf numFmtId="49" fontId="2" fillId="4" borderId="16" xfId="0" applyNumberFormat="1" applyFont="1" applyFill="1" applyBorder="1" applyAlignment="1">
      <alignment vertical="center" wrapText="1"/>
    </xf>
    <xf numFmtId="181" fontId="2" fillId="4" borderId="13" xfId="0" applyNumberFormat="1" applyFont="1" applyFill="1" applyBorder="1" applyAlignment="1">
      <alignment horizontal="right" vertical="center" wrapText="1" indent="2"/>
    </xf>
    <xf numFmtId="0" fontId="2" fillId="4" borderId="15" xfId="0" applyFont="1" applyFill="1" applyBorder="1" applyAlignment="1">
      <alignment vertical="center" wrapText="1"/>
    </xf>
    <xf numFmtId="0" fontId="2" fillId="17" borderId="13" xfId="0" applyFont="1" applyFill="1" applyBorder="1" applyAlignment="1">
      <alignment horizontal="center" vertical="center" wrapText="1"/>
    </xf>
    <xf numFmtId="0" fontId="2" fillId="17" borderId="13" xfId="0" applyFont="1" applyFill="1" applyBorder="1" applyAlignment="1">
      <alignment vertical="center" wrapText="1"/>
    </xf>
    <xf numFmtId="0" fontId="2" fillId="17" borderId="17" xfId="0" applyFont="1" applyFill="1" applyBorder="1" applyAlignment="1">
      <alignment vertical="center" wrapText="1"/>
    </xf>
    <xf numFmtId="181" fontId="2" fillId="17" borderId="18" xfId="0" applyNumberFormat="1" applyFont="1" applyFill="1" applyBorder="1" applyAlignment="1">
      <alignment horizontal="right" vertical="center" wrapText="1" indent="2"/>
    </xf>
    <xf numFmtId="0" fontId="2" fillId="17" borderId="18" xfId="0" applyFont="1" applyFill="1" applyBorder="1" applyAlignment="1">
      <alignment horizontal="center" vertical="center" wrapText="1"/>
    </xf>
    <xf numFmtId="0" fontId="2" fillId="17" borderId="1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9" xfId="0" applyFont="1" applyFill="1" applyBorder="1" applyAlignment="1">
      <alignment vertical="center" wrapText="1"/>
    </xf>
    <xf numFmtId="0" fontId="2" fillId="3" borderId="20" xfId="0" applyFont="1" applyFill="1" applyBorder="1" applyAlignment="1">
      <alignment vertical="center" wrapText="1"/>
    </xf>
    <xf numFmtId="181" fontId="2" fillId="3" borderId="21" xfId="0" applyNumberFormat="1" applyFont="1" applyFill="1" applyBorder="1" applyAlignment="1">
      <alignment horizontal="right" vertical="center" wrapText="1" indent="2"/>
    </xf>
    <xf numFmtId="0" fontId="2" fillId="3" borderId="2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17" borderId="19" xfId="0" applyFont="1" applyFill="1" applyBorder="1" applyAlignment="1">
      <alignment vertical="center" wrapText="1"/>
    </xf>
    <xf numFmtId="0" fontId="2" fillId="17" borderId="23" xfId="0" applyFont="1" applyFill="1" applyBorder="1" applyAlignment="1">
      <alignment vertical="center" wrapText="1"/>
    </xf>
    <xf numFmtId="181" fontId="2" fillId="17" borderId="13" xfId="0" applyNumberFormat="1" applyFont="1" applyFill="1" applyBorder="1" applyAlignment="1">
      <alignment horizontal="right" vertical="center" wrapText="1" indent="2"/>
    </xf>
    <xf numFmtId="0" fontId="2" fillId="17" borderId="24"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9" xfId="0" applyFont="1" applyFill="1" applyBorder="1" applyAlignment="1">
      <alignment vertical="center" wrapText="1"/>
    </xf>
    <xf numFmtId="0" fontId="2" fillId="8" borderId="25" xfId="0" applyFont="1" applyFill="1" applyBorder="1" applyAlignment="1">
      <alignment vertical="center" wrapText="1"/>
    </xf>
    <xf numFmtId="181" fontId="2" fillId="8" borderId="26" xfId="0" applyNumberFormat="1" applyFont="1" applyFill="1" applyBorder="1" applyAlignment="1">
      <alignment horizontal="right" vertical="center" wrapText="1" indent="2"/>
    </xf>
    <xf numFmtId="0" fontId="2" fillId="8" borderId="27"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17" borderId="28" xfId="0" applyFont="1" applyFill="1" applyBorder="1" applyAlignment="1">
      <alignment vertical="center" wrapText="1"/>
    </xf>
    <xf numFmtId="181" fontId="2" fillId="17" borderId="29" xfId="0" applyNumberFormat="1" applyFont="1" applyFill="1" applyBorder="1" applyAlignment="1">
      <alignment horizontal="right" vertical="center" wrapText="1" indent="2"/>
    </xf>
    <xf numFmtId="0" fontId="2" fillId="17" borderId="29" xfId="0" applyFont="1" applyFill="1" applyBorder="1" applyAlignment="1">
      <alignment horizontal="center" vertical="center" wrapText="1"/>
    </xf>
    <xf numFmtId="49" fontId="2" fillId="4" borderId="11" xfId="0" applyNumberFormat="1" applyFont="1" applyFill="1" applyBorder="1" applyAlignment="1">
      <alignment vertical="center" wrapText="1"/>
    </xf>
    <xf numFmtId="0" fontId="2" fillId="0" borderId="0" xfId="0" applyFont="1" applyFill="1" applyAlignment="1">
      <alignment vertical="center"/>
    </xf>
    <xf numFmtId="0" fontId="2" fillId="0" borderId="13" xfId="0" applyFont="1" applyFill="1" applyBorder="1" applyAlignment="1">
      <alignment vertical="center" wrapText="1"/>
    </xf>
    <xf numFmtId="179" fontId="3" fillId="0" borderId="14" xfId="0" applyNumberFormat="1" applyFont="1" applyFill="1" applyBorder="1" applyAlignment="1" quotePrefix="1">
      <alignment horizontal="center" vertical="center" wrapText="1"/>
    </xf>
    <xf numFmtId="0" fontId="3" fillId="0" borderId="13" xfId="0" applyFont="1" applyFill="1" applyBorder="1" applyAlignment="1">
      <alignment horizontal="center" vertical="center" wrapText="1"/>
    </xf>
    <xf numFmtId="179" fontId="3" fillId="0" borderId="13" xfId="0" applyNumberFormat="1" applyFont="1" applyFill="1" applyBorder="1" applyAlignment="1" quotePrefix="1">
      <alignment horizontal="center" vertical="center" wrapText="1"/>
    </xf>
    <xf numFmtId="0" fontId="2" fillId="0" borderId="17" xfId="0" applyFont="1" applyBorder="1" applyAlignment="1">
      <alignment vertical="center"/>
    </xf>
    <xf numFmtId="0" fontId="25" fillId="5" borderId="13" xfId="34" applyFont="1" applyFill="1" applyBorder="1" applyAlignment="1" applyProtection="1">
      <alignment vertical="center"/>
      <protection hidden="1"/>
    </xf>
    <xf numFmtId="49" fontId="26" fillId="0" borderId="13" xfId="34" applyNumberFormat="1" applyFont="1" applyFill="1" applyBorder="1" applyAlignment="1" applyProtection="1">
      <alignment horizontal="right" vertical="center" indent="2"/>
      <protection hidden="1"/>
    </xf>
    <xf numFmtId="0" fontId="25" fillId="0" borderId="0" xfId="34" applyFont="1" applyFill="1" applyBorder="1" applyAlignment="1" applyProtection="1">
      <alignment vertical="center"/>
      <protection hidden="1"/>
    </xf>
    <xf numFmtId="0" fontId="2" fillId="0" borderId="0" xfId="0" applyFont="1" applyBorder="1" applyAlignment="1">
      <alignment horizontal="center" vertical="center"/>
    </xf>
    <xf numFmtId="0" fontId="25" fillId="5" borderId="13" xfId="33" applyNumberFormat="1" applyFont="1" applyFill="1" applyBorder="1" applyAlignment="1" applyProtection="1">
      <alignment vertical="center"/>
      <protection hidden="1"/>
    </xf>
    <xf numFmtId="49" fontId="26" fillId="0" borderId="13" xfId="33" applyNumberFormat="1" applyFont="1" applyFill="1" applyBorder="1" applyAlignment="1" applyProtection="1">
      <alignment horizontal="right" vertical="center" indent="2"/>
      <protection hidden="1"/>
    </xf>
    <xf numFmtId="0" fontId="25" fillId="0" borderId="0" xfId="33" applyNumberFormat="1" applyFont="1" applyFill="1" applyBorder="1" applyAlignment="1" applyProtection="1">
      <alignment vertical="center"/>
      <protection hidden="1"/>
    </xf>
    <xf numFmtId="182" fontId="26" fillId="0" borderId="13" xfId="33" applyNumberFormat="1" applyFont="1" applyFill="1" applyBorder="1" applyAlignment="1" applyProtection="1">
      <alignment horizontal="left" vertical="center" indent="2"/>
      <protection hidden="1"/>
    </xf>
    <xf numFmtId="0" fontId="2" fillId="0" borderId="13" xfId="0" applyNumberFormat="1" applyFont="1" applyBorder="1" applyAlignment="1">
      <alignment horizontal="left" vertical="center" wrapText="1" indent="2"/>
    </xf>
    <xf numFmtId="49" fontId="2" fillId="0" borderId="13" xfId="0" applyNumberFormat="1" applyFont="1" applyBorder="1" applyAlignment="1">
      <alignment horizontal="center" vertical="center" wrapText="1"/>
    </xf>
    <xf numFmtId="49" fontId="2" fillId="4" borderId="13" xfId="0" applyNumberFormat="1" applyFont="1" applyFill="1" applyBorder="1" applyAlignment="1">
      <alignment vertical="center" wrapText="1"/>
    </xf>
    <xf numFmtId="0" fontId="2" fillId="17" borderId="18" xfId="0" applyFont="1" applyFill="1" applyBorder="1" applyAlignment="1">
      <alignment vertical="center" wrapText="1"/>
    </xf>
    <xf numFmtId="0" fontId="2" fillId="3" borderId="30" xfId="0" applyFont="1" applyFill="1" applyBorder="1" applyAlignment="1">
      <alignment vertical="center" wrapText="1"/>
    </xf>
    <xf numFmtId="0" fontId="2" fillId="17" borderId="31" xfId="0" applyFont="1" applyFill="1" applyBorder="1" applyAlignment="1">
      <alignment vertical="center" wrapText="1"/>
    </xf>
    <xf numFmtId="0" fontId="2" fillId="7" borderId="13" xfId="0" applyFont="1" applyFill="1" applyBorder="1" applyAlignment="1">
      <alignment horizontal="center" vertical="center" wrapText="1"/>
    </xf>
    <xf numFmtId="0" fontId="2" fillId="7" borderId="19" xfId="0" applyFont="1" applyFill="1" applyBorder="1" applyAlignment="1">
      <alignment vertical="center" wrapText="1"/>
    </xf>
    <xf numFmtId="0" fontId="2" fillId="7" borderId="32" xfId="0" applyFont="1" applyFill="1" applyBorder="1" applyAlignment="1">
      <alignment vertical="center" wrapText="1"/>
    </xf>
    <xf numFmtId="181" fontId="2" fillId="7" borderId="26" xfId="0" applyNumberFormat="1" applyFont="1" applyFill="1" applyBorder="1" applyAlignment="1">
      <alignment horizontal="right" vertical="center" wrapText="1" indent="2"/>
    </xf>
    <xf numFmtId="0" fontId="2" fillId="7" borderId="27" xfId="0" applyFont="1" applyFill="1" applyBorder="1" applyAlignment="1">
      <alignment horizontal="center" vertical="center" wrapText="1"/>
    </xf>
    <xf numFmtId="0" fontId="3" fillId="7" borderId="14" xfId="0" applyFont="1" applyFill="1" applyBorder="1" applyAlignment="1" quotePrefix="1">
      <alignment horizontal="center" vertical="center" wrapText="1"/>
    </xf>
    <xf numFmtId="0" fontId="3" fillId="7" borderId="13" xfId="0" applyFont="1" applyFill="1" applyBorder="1" applyAlignment="1">
      <alignment horizontal="center" vertical="center" wrapText="1"/>
    </xf>
    <xf numFmtId="0" fontId="3" fillId="7" borderId="13" xfId="0" applyFont="1" applyFill="1" applyBorder="1" applyAlignment="1" quotePrefix="1">
      <alignment horizontal="center" vertical="center" wrapText="1"/>
    </xf>
    <xf numFmtId="0" fontId="3" fillId="7" borderId="13" xfId="0" applyFont="1" applyFill="1" applyBorder="1" applyAlignment="1">
      <alignment vertical="center" wrapText="1"/>
    </xf>
    <xf numFmtId="179" fontId="3" fillId="7" borderId="13" xfId="0" applyNumberFormat="1" applyFont="1" applyFill="1" applyBorder="1" applyAlignment="1" quotePrefix="1">
      <alignment horizontal="center" vertical="center" wrapText="1"/>
    </xf>
    <xf numFmtId="0" fontId="2" fillId="17" borderId="33" xfId="0" applyFont="1" applyFill="1" applyBorder="1" applyAlignment="1">
      <alignment vertical="center" wrapText="1"/>
    </xf>
    <xf numFmtId="181" fontId="2" fillId="17" borderId="33" xfId="0" applyNumberFormat="1" applyFont="1" applyFill="1" applyBorder="1" applyAlignment="1">
      <alignment horizontal="right" vertical="center" wrapText="1" indent="2"/>
    </xf>
    <xf numFmtId="0" fontId="2" fillId="17" borderId="33"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16" borderId="19" xfId="0" applyFont="1" applyFill="1" applyBorder="1" applyAlignment="1">
      <alignment vertical="center" wrapText="1"/>
    </xf>
    <xf numFmtId="0" fontId="2" fillId="16" borderId="30" xfId="0" applyFont="1" applyFill="1" applyBorder="1" applyAlignment="1">
      <alignment vertical="center" wrapText="1"/>
    </xf>
    <xf numFmtId="181" fontId="2" fillId="16" borderId="21" xfId="0" applyNumberFormat="1" applyFont="1" applyFill="1" applyBorder="1" applyAlignment="1">
      <alignment horizontal="right" vertical="center" wrapText="1" indent="2"/>
    </xf>
    <xf numFmtId="0" fontId="2" fillId="16" borderId="22" xfId="0" applyFont="1" applyFill="1" applyBorder="1" applyAlignment="1">
      <alignment horizontal="center" vertical="center" wrapText="1"/>
    </xf>
    <xf numFmtId="0" fontId="3" fillId="16" borderId="14" xfId="0" applyFont="1" applyFill="1" applyBorder="1" applyAlignment="1" quotePrefix="1">
      <alignment horizontal="center" vertical="center" wrapText="1"/>
    </xf>
    <xf numFmtId="0" fontId="3" fillId="16" borderId="13" xfId="0" applyFont="1" applyFill="1" applyBorder="1" applyAlignment="1">
      <alignment horizontal="center" vertical="center" wrapText="1"/>
    </xf>
    <xf numFmtId="0" fontId="3" fillId="16" borderId="13" xfId="0" applyFont="1" applyFill="1" applyBorder="1" applyAlignment="1" quotePrefix="1">
      <alignment horizontal="center" vertical="center" wrapText="1"/>
    </xf>
    <xf numFmtId="0" fontId="3" fillId="16" borderId="13" xfId="0" applyFont="1" applyFill="1" applyBorder="1" applyAlignment="1">
      <alignment vertical="center" wrapText="1"/>
    </xf>
    <xf numFmtId="0" fontId="2" fillId="8" borderId="32" xfId="0" applyFont="1" applyFill="1" applyBorder="1" applyAlignment="1">
      <alignment vertical="center" wrapText="1"/>
    </xf>
    <xf numFmtId="0" fontId="2" fillId="17" borderId="29" xfId="0" applyFont="1" applyFill="1" applyBorder="1" applyAlignment="1">
      <alignment vertical="center" wrapText="1"/>
    </xf>
    <xf numFmtId="49" fontId="2" fillId="0" borderId="13" xfId="0" applyNumberFormat="1" applyFont="1" applyBorder="1" applyAlignment="1">
      <alignment horizontal="left" vertical="center" wrapText="1" indent="2"/>
    </xf>
    <xf numFmtId="0" fontId="2" fillId="0" borderId="17" xfId="0" applyFont="1" applyFill="1" applyBorder="1" applyAlignment="1">
      <alignment vertical="center" wrapText="1"/>
    </xf>
    <xf numFmtId="181" fontId="2" fillId="0" borderId="17" xfId="0" applyNumberFormat="1" applyFont="1" applyBorder="1" applyAlignment="1">
      <alignment horizontal="right" vertical="center" wrapText="1" indent="2"/>
    </xf>
    <xf numFmtId="49" fontId="2" fillId="0" borderId="17" xfId="0" applyNumberFormat="1" applyFont="1" applyBorder="1" applyAlignment="1">
      <alignment horizontal="left" vertical="center" wrapText="1" indent="2"/>
    </xf>
    <xf numFmtId="179" fontId="3" fillId="0" borderId="17" xfId="0" applyNumberFormat="1" applyFont="1" applyFill="1" applyBorder="1" applyAlignment="1" quotePrefix="1">
      <alignment horizontal="center" vertical="center" wrapText="1"/>
    </xf>
    <xf numFmtId="0" fontId="3" fillId="0" borderId="17"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vertical="center"/>
    </xf>
    <xf numFmtId="181" fontId="2" fillId="0" borderId="0" xfId="0" applyNumberFormat="1" applyFont="1" applyBorder="1" applyAlignment="1">
      <alignment horizontal="right" vertical="center" wrapText="1" indent="2"/>
    </xf>
    <xf numFmtId="49" fontId="2" fillId="0" borderId="0" xfId="0" applyNumberFormat="1" applyFont="1" applyBorder="1" applyAlignment="1">
      <alignment horizontal="left" vertical="center" wrapText="1" indent="2"/>
    </xf>
    <xf numFmtId="179" fontId="3" fillId="0" borderId="0" xfId="0" applyNumberFormat="1" applyFont="1" applyFill="1" applyBorder="1" applyAlignment="1" quotePrefix="1">
      <alignment horizontal="center" vertical="center" wrapText="1"/>
    </xf>
    <xf numFmtId="0" fontId="3" fillId="0" borderId="0" xfId="0" applyFont="1" applyFill="1" applyBorder="1" applyAlignment="1">
      <alignment horizontal="center" vertical="center" wrapText="1"/>
    </xf>
    <xf numFmtId="183" fontId="2" fillId="0" borderId="0" xfId="0" applyNumberFormat="1" applyFont="1" applyBorder="1" applyAlignment="1">
      <alignment horizontal="right" vertical="center" wrapText="1" indent="2"/>
    </xf>
    <xf numFmtId="0" fontId="0" fillId="0" borderId="0" xfId="0" applyBorder="1" applyAlignment="1">
      <alignment vertical="center"/>
    </xf>
    <xf numFmtId="0" fontId="0" fillId="0" borderId="0" xfId="0" applyAlignment="1">
      <alignment vertical="center"/>
    </xf>
    <xf numFmtId="0" fontId="17" fillId="7" borderId="1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8" fillId="7" borderId="34" xfId="0" applyFont="1" applyFill="1" applyBorder="1" applyAlignment="1">
      <alignment horizontal="center" vertical="center" wrapText="1"/>
    </xf>
    <xf numFmtId="14" fontId="18" fillId="3" borderId="35" xfId="0" applyNumberFormat="1" applyFont="1" applyFill="1" applyBorder="1" applyAlignment="1" quotePrefix="1">
      <alignment horizontal="center" vertical="center" wrapText="1"/>
    </xf>
    <xf numFmtId="14" fontId="18" fillId="3" borderId="10" xfId="0" applyNumberFormat="1" applyFont="1" applyFill="1" applyBorder="1" applyAlignment="1" quotePrefix="1">
      <alignment horizontal="center" vertical="center" wrapText="1"/>
    </xf>
    <xf numFmtId="0" fontId="18" fillId="3" borderId="10" xfId="0" applyFont="1" applyFill="1" applyBorder="1" applyAlignment="1" quotePrefix="1">
      <alignment horizontal="center" vertical="center" wrapText="1"/>
    </xf>
    <xf numFmtId="0" fontId="21" fillId="26" borderId="35" xfId="0"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22" fillId="26" borderId="10" xfId="0" applyFont="1" applyFill="1" applyBorder="1" applyAlignment="1">
      <alignment horizontal="center" vertical="center" wrapText="1"/>
    </xf>
    <xf numFmtId="0" fontId="18" fillId="26" borderId="10" xfId="0" applyFont="1" applyFill="1" applyBorder="1" applyAlignment="1">
      <alignment horizontal="left" vertical="center" wrapText="1"/>
    </xf>
    <xf numFmtId="0" fontId="17" fillId="26" borderId="10" xfId="0" applyFont="1" applyFill="1" applyBorder="1" applyAlignment="1">
      <alignment horizontal="left" vertical="center" wrapText="1"/>
    </xf>
    <xf numFmtId="0" fontId="18" fillId="26" borderId="10" xfId="0" applyFont="1" applyFill="1" applyBorder="1" applyAlignment="1" quotePrefix="1">
      <alignment horizontal="center" vertical="center" wrapText="1"/>
    </xf>
    <xf numFmtId="0" fontId="18" fillId="26" borderId="10" xfId="0" applyFont="1" applyFill="1" applyBorder="1" applyAlignment="1">
      <alignment horizontal="center" vertical="center" wrapText="1"/>
    </xf>
    <xf numFmtId="0" fontId="17" fillId="26" borderId="10" xfId="0" applyFont="1" applyFill="1" applyBorder="1" applyAlignment="1">
      <alignment horizontal="center" vertical="center" wrapText="1"/>
    </xf>
    <xf numFmtId="0" fontId="21" fillId="26" borderId="10" xfId="0" applyFont="1" applyFill="1" applyBorder="1" applyAlignment="1">
      <alignment vertical="center" wrapText="1"/>
    </xf>
    <xf numFmtId="0" fontId="21" fillId="26" borderId="10" xfId="0" applyFont="1" applyFill="1" applyBorder="1" applyAlignment="1">
      <alignment horizontal="left" vertical="center" wrapText="1"/>
    </xf>
    <xf numFmtId="0" fontId="22" fillId="26" borderId="10" xfId="0" applyFont="1" applyFill="1" applyBorder="1" applyAlignment="1">
      <alignment horizontal="left" vertical="center" wrapText="1"/>
    </xf>
    <xf numFmtId="0" fontId="21" fillId="26" borderId="10" xfId="0" applyFont="1" applyFill="1" applyBorder="1" applyAlignment="1" quotePrefix="1">
      <alignment horizontal="center" vertical="center" wrapText="1"/>
    </xf>
    <xf numFmtId="0" fontId="18" fillId="3" borderId="10" xfId="0" applyFont="1" applyFill="1" applyBorder="1" applyAlignment="1">
      <alignment horizontal="center" vertical="center" wrapText="1"/>
    </xf>
    <xf numFmtId="0" fontId="22" fillId="26" borderId="10" xfId="0" applyFont="1" applyFill="1" applyBorder="1" applyAlignment="1">
      <alignment horizontal="center" vertical="center"/>
    </xf>
    <xf numFmtId="0" fontId="17" fillId="26" borderId="10" xfId="0" applyFont="1" applyFill="1" applyBorder="1" applyAlignment="1">
      <alignment vertical="center"/>
    </xf>
    <xf numFmtId="0" fontId="18" fillId="0" borderId="0" xfId="0" applyFont="1" applyAlignment="1">
      <alignment vertical="center"/>
    </xf>
    <xf numFmtId="0" fontId="17" fillId="26" borderId="10" xfId="0" applyFont="1" applyFill="1" applyBorder="1" applyAlignment="1">
      <alignment horizontal="center" vertical="center"/>
    </xf>
    <xf numFmtId="0" fontId="17" fillId="26" borderId="10" xfId="0" applyFont="1" applyFill="1" applyBorder="1" applyAlignment="1">
      <alignment vertical="center" wrapText="1"/>
    </xf>
    <xf numFmtId="0" fontId="17" fillId="26" borderId="10" xfId="0" applyFont="1" applyFill="1" applyBorder="1" applyAlignment="1">
      <alignment vertical="center"/>
    </xf>
    <xf numFmtId="0" fontId="22" fillId="26" borderId="10" xfId="0" applyFont="1" applyFill="1" applyBorder="1" applyAlignment="1">
      <alignment vertical="center" wrapText="1"/>
    </xf>
    <xf numFmtId="0" fontId="22" fillId="26" borderId="10" xfId="0" applyFont="1" applyFill="1" applyBorder="1" applyAlignment="1">
      <alignment vertical="center"/>
    </xf>
    <xf numFmtId="0" fontId="17" fillId="17" borderId="10" xfId="0" applyFont="1" applyFill="1" applyBorder="1" applyAlignment="1">
      <alignment vertical="center"/>
    </xf>
    <xf numFmtId="0" fontId="18" fillId="26" borderId="10" xfId="0" applyFont="1" applyFill="1" applyBorder="1" applyAlignment="1">
      <alignment horizontal="left" vertical="center"/>
    </xf>
    <xf numFmtId="0" fontId="20" fillId="17" borderId="10" xfId="0" applyFont="1" applyFill="1" applyBorder="1" applyAlignment="1">
      <alignment horizontal="center" vertical="center" wrapText="1"/>
    </xf>
    <xf numFmtId="0" fontId="19" fillId="26" borderId="0" xfId="0" applyFont="1" applyFill="1" applyBorder="1" applyAlignment="1">
      <alignment vertical="center" wrapText="1"/>
    </xf>
    <xf numFmtId="0" fontId="19" fillId="17" borderId="10" xfId="0" applyFont="1" applyFill="1" applyBorder="1" applyAlignment="1">
      <alignment vertical="center" wrapText="1"/>
    </xf>
    <xf numFmtId="0" fontId="18" fillId="3" borderId="35" xfId="0" applyFont="1" applyFill="1" applyBorder="1" applyAlignment="1">
      <alignment horizontal="center" vertical="center" wrapText="1"/>
    </xf>
    <xf numFmtId="0" fontId="2" fillId="0" borderId="0" xfId="0" applyFont="1" applyAlignment="1">
      <alignment horizontal="center" vertical="center" wrapText="1"/>
    </xf>
    <xf numFmtId="0" fontId="1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14" fillId="24" borderId="10"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9" fillId="0" borderId="0" xfId="0" applyFont="1" applyAlignment="1">
      <alignment vertical="center" wrapText="1"/>
    </xf>
    <xf numFmtId="0" fontId="3" fillId="17" borderId="10"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2" fillId="17" borderId="10" xfId="0" applyFont="1" applyFill="1" applyBorder="1" applyAlignment="1">
      <alignment horizontal="center" vertical="center" wrapText="1"/>
    </xf>
    <xf numFmtId="0" fontId="9" fillId="0" borderId="0" xfId="0" applyFont="1" applyAlignment="1">
      <alignment horizontal="center" vertical="center" wrapText="1"/>
    </xf>
    <xf numFmtId="0" fontId="15" fillId="24" borderId="10" xfId="0" applyFont="1" applyFill="1" applyBorder="1" applyAlignment="1">
      <alignment horizontal="center" vertical="center" wrapText="1"/>
    </xf>
    <xf numFmtId="0" fontId="0" fillId="0" borderId="0" xfId="0" applyFont="1" applyAlignment="1">
      <alignment horizontal="center" vertical="center" wrapText="1"/>
    </xf>
    <xf numFmtId="0" fontId="18" fillId="26" borderId="10" xfId="0" applyFont="1" applyFill="1" applyBorder="1" applyAlignment="1">
      <alignment vertical="center" wrapText="1"/>
    </xf>
    <xf numFmtId="0" fontId="18" fillId="17" borderId="10" xfId="0" applyFont="1" applyFill="1" applyBorder="1" applyAlignment="1">
      <alignment horizontal="center" vertical="center"/>
    </xf>
    <xf numFmtId="0" fontId="45" fillId="17" borderId="10" xfId="0" applyFont="1" applyFill="1" applyBorder="1" applyAlignment="1">
      <alignment horizontal="left" vertical="center" wrapText="1"/>
    </xf>
    <xf numFmtId="1" fontId="45" fillId="17" borderId="10" xfId="0" applyNumberFormat="1" applyFont="1" applyFill="1" applyBorder="1" applyAlignment="1">
      <alignment horizontal="center" vertical="center" wrapText="1"/>
    </xf>
    <xf numFmtId="0" fontId="18" fillId="17" borderId="10" xfId="0" applyFont="1" applyFill="1" applyBorder="1" applyAlignment="1">
      <alignment vertical="center" wrapText="1"/>
    </xf>
    <xf numFmtId="184" fontId="17" fillId="17" borderId="10" xfId="0" applyNumberFormat="1" applyFont="1" applyFill="1" applyBorder="1" applyAlignment="1">
      <alignment horizontal="center" vertical="center" wrapText="1"/>
    </xf>
    <xf numFmtId="0" fontId="45" fillId="17" borderId="10" xfId="0" applyFont="1" applyFill="1" applyBorder="1" applyAlignment="1">
      <alignment vertical="center" wrapText="1"/>
    </xf>
    <xf numFmtId="184" fontId="47" fillId="17" borderId="10" xfId="0" applyNumberFormat="1" applyFont="1" applyFill="1" applyBorder="1" applyAlignment="1">
      <alignment horizontal="center" vertical="center" wrapText="1"/>
    </xf>
    <xf numFmtId="0" fontId="18" fillId="17" borderId="10" xfId="0" applyFont="1" applyFill="1" applyBorder="1" applyAlignment="1">
      <alignment horizontal="left" vertical="center" wrapText="1"/>
    </xf>
    <xf numFmtId="0" fontId="18" fillId="0" borderId="10" xfId="0" applyFont="1" applyFill="1" applyBorder="1" applyAlignment="1" applyProtection="1">
      <alignment horizontal="center" vertical="center" wrapText="1"/>
      <protection locked="0"/>
    </xf>
    <xf numFmtId="1" fontId="18" fillId="3" borderId="10" xfId="0" applyNumberFormat="1" applyFont="1" applyFill="1" applyBorder="1" applyAlignment="1">
      <alignment horizontal="center" vertical="center" wrapText="1"/>
    </xf>
    <xf numFmtId="1" fontId="45" fillId="3" borderId="10" xfId="0" applyNumberFormat="1" applyFont="1" applyFill="1" applyBorder="1" applyAlignment="1">
      <alignment horizontal="center" vertical="center" wrapText="1"/>
    </xf>
    <xf numFmtId="0" fontId="9" fillId="17" borderId="10" xfId="0" applyFont="1" applyFill="1" applyBorder="1" applyAlignment="1">
      <alignment horizontal="center" vertical="center" wrapText="1"/>
    </xf>
    <xf numFmtId="0" fontId="9" fillId="17" borderId="10" xfId="0" applyFont="1" applyFill="1" applyBorder="1" applyAlignment="1">
      <alignment horizontal="center" vertical="top" wrapText="1"/>
    </xf>
    <xf numFmtId="0" fontId="12" fillId="0" borderId="10" xfId="0" applyFont="1" applyBorder="1" applyAlignment="1">
      <alignment horizontal="center" vertical="top" wrapText="1"/>
    </xf>
    <xf numFmtId="0" fontId="8" fillId="0" borderId="10" xfId="0" applyFont="1" applyBorder="1" applyAlignment="1">
      <alignment horizontal="center" vertical="top" wrapText="1"/>
    </xf>
    <xf numFmtId="0" fontId="4" fillId="0" borderId="10" xfId="0" applyFont="1" applyBorder="1" applyAlignment="1">
      <alignment horizontal="center" vertical="top" wrapText="1"/>
    </xf>
    <xf numFmtId="0" fontId="11" fillId="0" borderId="0" xfId="0" applyFont="1" applyAlignment="1">
      <alignment horizontal="center" vertical="center"/>
    </xf>
    <xf numFmtId="0" fontId="21" fillId="26" borderId="36" xfId="0" applyFont="1" applyFill="1" applyBorder="1" applyAlignment="1">
      <alignment horizontal="center" vertical="center" wrapText="1"/>
    </xf>
    <xf numFmtId="0" fontId="21" fillId="26" borderId="37" xfId="0" applyFont="1" applyFill="1" applyBorder="1" applyAlignment="1">
      <alignment horizontal="center" vertical="center" wrapText="1"/>
    </xf>
    <xf numFmtId="0" fontId="21" fillId="24" borderId="36" xfId="0" applyFont="1" applyFill="1" applyBorder="1" applyAlignment="1">
      <alignment horizontal="center" vertical="center" wrapText="1"/>
    </xf>
    <xf numFmtId="0" fontId="21" fillId="24" borderId="3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54" fillId="24" borderId="10" xfId="0" applyFont="1" applyFill="1" applyBorder="1" applyAlignment="1">
      <alignment horizontal="center" vertical="center"/>
    </xf>
    <xf numFmtId="0" fontId="2" fillId="25" borderId="10" xfId="0" applyFont="1" applyFill="1" applyBorder="1" applyAlignment="1">
      <alignment vertical="center"/>
    </xf>
    <xf numFmtId="0" fontId="3" fillId="17" borderId="10" xfId="0" applyFont="1" applyFill="1" applyBorder="1" applyAlignment="1">
      <alignmen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4" borderId="18" xfId="0" applyFont="1" applyFill="1" applyBorder="1" applyAlignment="1">
      <alignment vertical="center" wrapText="1"/>
    </xf>
    <xf numFmtId="0" fontId="2" fillId="4" borderId="29" xfId="0" applyFont="1" applyFill="1" applyBorder="1" applyAlignment="1">
      <alignment vertical="center" wrapText="1"/>
    </xf>
    <xf numFmtId="0" fontId="12" fillId="0" borderId="10" xfId="0" applyFont="1" applyBorder="1" applyAlignment="1">
      <alignment vertical="top" wrapText="1"/>
    </xf>
    <xf numFmtId="0" fontId="8" fillId="0" borderId="10" xfId="0" applyFont="1" applyBorder="1" applyAlignment="1">
      <alignment vertical="center"/>
    </xf>
    <xf numFmtId="0" fontId="7" fillId="0" borderId="10" xfId="0" applyFont="1" applyBorder="1" applyAlignment="1">
      <alignment vertical="top" wrapText="1"/>
    </xf>
    <xf numFmtId="0" fontId="8" fillId="0" borderId="10" xfId="0" applyFont="1" applyBorder="1" applyAlignment="1">
      <alignment vertical="top" wrapText="1"/>
    </xf>
    <xf numFmtId="0" fontId="8" fillId="0" borderId="10" xfId="0" applyFont="1" applyBorder="1" applyAlignment="1">
      <alignment vertical="center"/>
    </xf>
    <xf numFmtId="0" fontId="21" fillId="26" borderId="38" xfId="0" applyFont="1" applyFill="1" applyBorder="1" applyAlignment="1">
      <alignment horizontal="center" vertical="center" wrapText="1"/>
    </xf>
    <xf numFmtId="0" fontId="17" fillId="27" borderId="38" xfId="0" applyFont="1" applyFill="1" applyBorder="1" applyAlignment="1">
      <alignment horizontal="center" vertical="center" wrapText="1"/>
    </xf>
    <xf numFmtId="0" fontId="17" fillId="26" borderId="38" xfId="0" applyFont="1" applyFill="1" applyBorder="1" applyAlignment="1">
      <alignment horizontal="center" vertical="center" wrapText="1"/>
    </xf>
    <xf numFmtId="0" fontId="17" fillId="17" borderId="38" xfId="0" applyFont="1" applyFill="1" applyBorder="1" applyAlignment="1">
      <alignment vertical="center" wrapText="1"/>
    </xf>
    <xf numFmtId="0" fontId="18" fillId="3" borderId="39"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17" borderId="40" xfId="0" applyFont="1" applyFill="1" applyBorder="1" applyAlignment="1">
      <alignment horizontal="center" vertical="center" wrapText="1"/>
    </xf>
    <xf numFmtId="0" fontId="17" fillId="17" borderId="40" xfId="0" applyFont="1" applyFill="1" applyBorder="1" applyAlignment="1">
      <alignment vertical="center" wrapText="1"/>
    </xf>
    <xf numFmtId="0" fontId="17" fillId="17" borderId="41" xfId="0" applyFont="1" applyFill="1" applyBorder="1" applyAlignment="1">
      <alignment vertical="center" wrapText="1"/>
    </xf>
    <xf numFmtId="0" fontId="21" fillId="24" borderId="37" xfId="0" applyFont="1" applyFill="1" applyBorder="1" applyAlignment="1">
      <alignment horizontal="center" vertical="center" wrapText="1"/>
    </xf>
    <xf numFmtId="0" fontId="21" fillId="24" borderId="42" xfId="0" applyFont="1" applyFill="1" applyBorder="1" applyAlignment="1">
      <alignment horizontal="center" vertical="center" wrapText="1"/>
    </xf>
    <xf numFmtId="0" fontId="2" fillId="4" borderId="29" xfId="0" applyNumberFormat="1" applyFont="1" applyFill="1" applyBorder="1" applyAlignment="1">
      <alignment horizontal="center" vertical="center" wrapText="1"/>
    </xf>
    <xf numFmtId="179" fontId="3" fillId="4" borderId="43" xfId="0" applyNumberFormat="1" applyFont="1" applyFill="1" applyBorder="1" applyAlignment="1" quotePrefix="1">
      <alignment horizontal="center" vertical="center" wrapText="1"/>
    </xf>
    <xf numFmtId="179" fontId="3" fillId="4" borderId="44" xfId="0" applyNumberFormat="1" applyFont="1" applyFill="1" applyBorder="1" applyAlignment="1" quotePrefix="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1" fillId="20" borderId="37" xfId="0" applyFont="1" applyFill="1" applyBorder="1" applyAlignment="1">
      <alignment horizontal="center" vertical="center" wrapText="1"/>
    </xf>
    <xf numFmtId="0" fontId="21" fillId="20" borderId="42" xfId="0" applyFont="1" applyFill="1" applyBorder="1" applyAlignment="1">
      <alignment horizontal="center" vertical="center" wrapText="1"/>
    </xf>
    <xf numFmtId="0" fontId="22" fillId="26" borderId="35" xfId="0" applyFont="1" applyFill="1" applyBorder="1" applyAlignment="1">
      <alignment horizontal="center" vertical="center" wrapText="1"/>
    </xf>
    <xf numFmtId="0" fontId="17" fillId="0" borderId="35" xfId="0" applyFont="1" applyBorder="1" applyAlignment="1">
      <alignment horizontal="left" vertical="center" wrapText="1"/>
    </xf>
    <xf numFmtId="0" fontId="17" fillId="0" borderId="38" xfId="0" applyFont="1" applyFill="1" applyBorder="1" applyAlignment="1">
      <alignment horizontal="left" vertical="center" wrapText="1"/>
    </xf>
    <xf numFmtId="0" fontId="18" fillId="26" borderId="35" xfId="0" applyFont="1" applyFill="1" applyBorder="1" applyAlignment="1">
      <alignment horizontal="left" vertical="center" wrapText="1"/>
    </xf>
    <xf numFmtId="0" fontId="17" fillId="26" borderId="38"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26" borderId="35" xfId="0" applyFont="1" applyFill="1" applyBorder="1" applyAlignment="1">
      <alignment horizontal="left" vertical="center" wrapText="1"/>
    </xf>
    <xf numFmtId="0" fontId="22" fillId="26" borderId="38" xfId="0" applyFont="1" applyFill="1" applyBorder="1" applyAlignment="1">
      <alignment horizontal="left" vertical="center" wrapText="1"/>
    </xf>
    <xf numFmtId="0" fontId="17" fillId="0" borderId="39" xfId="0" applyFont="1" applyBorder="1" applyAlignment="1">
      <alignment horizontal="left" vertical="center" wrapText="1"/>
    </xf>
    <xf numFmtId="0" fontId="18" fillId="0" borderId="40" xfId="0" applyFont="1" applyBorder="1" applyAlignment="1">
      <alignment horizontal="left" vertical="center" wrapText="1"/>
    </xf>
    <xf numFmtId="0" fontId="17" fillId="0" borderId="40" xfId="0" applyFont="1" applyBorder="1" applyAlignment="1">
      <alignment horizontal="left" vertical="center" wrapText="1"/>
    </xf>
    <xf numFmtId="0" fontId="17" fillId="0" borderId="40"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21" fillId="26" borderId="38" xfId="0" applyFont="1" applyFill="1" applyBorder="1" applyAlignment="1">
      <alignment vertical="center" wrapText="1"/>
    </xf>
    <xf numFmtId="0" fontId="18" fillId="3" borderId="35" xfId="0" applyFont="1" applyFill="1" applyBorder="1" applyAlignment="1" quotePrefix="1">
      <alignment horizontal="center" vertical="center" wrapText="1"/>
    </xf>
    <xf numFmtId="0" fontId="18" fillId="0" borderId="38" xfId="0" applyFont="1" applyFill="1" applyBorder="1" applyAlignment="1">
      <alignment horizontal="center" vertical="center" wrapText="1"/>
    </xf>
    <xf numFmtId="0" fontId="18" fillId="26" borderId="35" xfId="0" applyFont="1" applyFill="1" applyBorder="1" applyAlignment="1" quotePrefix="1">
      <alignment horizontal="center" vertical="center" wrapText="1"/>
    </xf>
    <xf numFmtId="0" fontId="21" fillId="26" borderId="35" xfId="0" applyFont="1" applyFill="1" applyBorder="1" applyAlignment="1" quotePrefix="1">
      <alignment horizontal="center" vertical="center" wrapText="1"/>
    </xf>
    <xf numFmtId="0" fontId="18" fillId="3" borderId="39" xfId="0" applyFont="1" applyFill="1" applyBorder="1" applyAlignment="1" quotePrefix="1">
      <alignment horizontal="center" vertical="center" wrapText="1"/>
    </xf>
    <xf numFmtId="0" fontId="18" fillId="3" borderId="40" xfId="0" applyFont="1" applyFill="1" applyBorder="1" applyAlignment="1" quotePrefix="1">
      <alignment horizontal="center" vertical="center" wrapText="1"/>
    </xf>
    <xf numFmtId="0" fontId="3" fillId="4" borderId="29"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vertical="center" wrapText="1"/>
    </xf>
    <xf numFmtId="0" fontId="2" fillId="4" borderId="18" xfId="0" applyNumberFormat="1" applyFont="1" applyFill="1" applyBorder="1" applyAlignment="1">
      <alignment horizontal="center" vertical="center" wrapText="1"/>
    </xf>
    <xf numFmtId="0" fontId="18" fillId="7" borderId="40" xfId="0" applyFont="1" applyFill="1" applyBorder="1" applyAlignment="1">
      <alignment horizontal="center" vertical="center" wrapText="1"/>
    </xf>
    <xf numFmtId="0" fontId="17" fillId="17" borderId="40"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21" fillId="24" borderId="42" xfId="0" applyFont="1" applyFill="1" applyBorder="1" applyAlignment="1">
      <alignment horizontal="center" vertical="center" wrapText="1"/>
    </xf>
    <xf numFmtId="0" fontId="9" fillId="25" borderId="16" xfId="0" applyFont="1" applyFill="1" applyBorder="1" applyAlignment="1">
      <alignment horizontal="center" vertical="center" wrapText="1"/>
    </xf>
    <xf numFmtId="0" fontId="9" fillId="25" borderId="45" xfId="0" applyFont="1" applyFill="1" applyBorder="1" applyAlignment="1">
      <alignment horizontal="center" vertical="center" wrapText="1"/>
    </xf>
    <xf numFmtId="0" fontId="8" fillId="25" borderId="10" xfId="0" applyFont="1" applyFill="1" applyBorder="1" applyAlignment="1">
      <alignment horizontal="center" vertical="center"/>
    </xf>
    <xf numFmtId="0" fontId="3" fillId="4" borderId="18" xfId="0" applyFont="1" applyFill="1" applyBorder="1" applyAlignment="1">
      <alignment vertical="center" wrapText="1"/>
    </xf>
    <xf numFmtId="0" fontId="3" fillId="4" borderId="29" xfId="0" applyFont="1" applyFill="1" applyBorder="1" applyAlignment="1">
      <alignment vertical="center" wrapText="1"/>
    </xf>
    <xf numFmtId="0" fontId="2" fillId="0" borderId="0" xfId="0" applyFont="1" applyAlignment="1">
      <alignment horizontal="center" vertical="center"/>
    </xf>
    <xf numFmtId="179" fontId="3" fillId="4" borderId="18" xfId="0" applyNumberFormat="1" applyFont="1" applyFill="1" applyBorder="1" applyAlignment="1" quotePrefix="1">
      <alignment horizontal="center" vertical="center" wrapText="1"/>
    </xf>
    <xf numFmtId="179" fontId="3" fillId="4" borderId="29" xfId="0" applyNumberFormat="1" applyFont="1" applyFill="1" applyBorder="1" applyAlignment="1" quotePrefix="1">
      <alignment horizontal="center" vertical="center" wrapText="1"/>
    </xf>
    <xf numFmtId="0" fontId="3" fillId="4" borderId="18" xfId="0" applyFont="1" applyFill="1" applyBorder="1" applyAlignment="1">
      <alignment horizontal="center" vertical="center" wrapText="1"/>
    </xf>
    <xf numFmtId="0" fontId="12" fillId="0" borderId="46" xfId="0" applyFont="1" applyBorder="1" applyAlignment="1">
      <alignment horizontal="center" vertical="center" wrapText="1"/>
    </xf>
    <xf numFmtId="0" fontId="3" fillId="17" borderId="10" xfId="0" applyFont="1" applyFill="1" applyBorder="1" applyAlignment="1">
      <alignment horizontal="center" vertical="center" wrapText="1"/>
    </xf>
    <xf numFmtId="0" fontId="14" fillId="24" borderId="10"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16"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25" borderId="10" xfId="0" applyFont="1" applyFill="1" applyBorder="1" applyAlignment="1">
      <alignment horizontal="center" vertical="center"/>
    </xf>
    <xf numFmtId="0" fontId="2" fillId="0" borderId="10" xfId="0" applyFont="1" applyBorder="1" applyAlignment="1">
      <alignment horizontal="center" vertical="top" wrapText="1"/>
    </xf>
    <xf numFmtId="0" fontId="12" fillId="0" borderId="10" xfId="0" applyFont="1" applyBorder="1" applyAlignment="1">
      <alignment horizontal="center" vertical="top" wrapText="1"/>
    </xf>
    <xf numFmtId="0" fontId="8" fillId="0" borderId="10" xfId="0" applyFont="1" applyBorder="1" applyAlignment="1">
      <alignment horizontal="center" vertical="top" wrapText="1"/>
    </xf>
    <xf numFmtId="0" fontId="8" fillId="0" borderId="34" xfId="0" applyFont="1" applyBorder="1" applyAlignment="1">
      <alignment horizontal="center" vertical="top" wrapText="1"/>
    </xf>
    <xf numFmtId="0" fontId="8" fillId="0" borderId="45" xfId="0" applyFont="1" applyBorder="1" applyAlignment="1">
      <alignment horizontal="center" vertical="top" wrapText="1"/>
    </xf>
    <xf numFmtId="0" fontId="9" fillId="25" borderId="34" xfId="0" applyFont="1" applyFill="1" applyBorder="1" applyAlignment="1">
      <alignment horizontal="center" vertical="center" wrapText="1"/>
    </xf>
    <xf numFmtId="0" fontId="18" fillId="0" borderId="12" xfId="0" applyFont="1" applyBorder="1" applyAlignment="1">
      <alignment vertical="center" wrapText="1"/>
    </xf>
    <xf numFmtId="0" fontId="21" fillId="26" borderId="38" xfId="0" applyFont="1" applyFill="1" applyBorder="1" applyAlignment="1" quotePrefix="1">
      <alignment horizontal="center" vertical="center" wrapText="1"/>
    </xf>
    <xf numFmtId="0" fontId="4" fillId="0" borderId="10" xfId="0" applyFont="1" applyBorder="1" applyAlignment="1">
      <alignment horizontal="center" vertical="center" wrapText="1"/>
    </xf>
    <xf numFmtId="0" fontId="12" fillId="0" borderId="12" xfId="0" applyFont="1" applyBorder="1" applyAlignment="1">
      <alignment horizontal="center" vertical="center" wrapText="1"/>
    </xf>
    <xf numFmtId="182" fontId="17" fillId="16" borderId="10" xfId="0" applyNumberFormat="1" applyFont="1" applyFill="1" applyBorder="1" applyAlignment="1">
      <alignment horizontal="center" vertical="center"/>
    </xf>
    <xf numFmtId="182" fontId="17" fillId="0" borderId="10" xfId="0" applyNumberFormat="1" applyFont="1" applyFill="1" applyBorder="1" applyAlignment="1">
      <alignment vertical="center" wrapText="1"/>
    </xf>
    <xf numFmtId="182" fontId="17" fillId="4" borderId="10" xfId="0" applyNumberFormat="1" applyFont="1" applyFill="1" applyBorder="1" applyAlignment="1">
      <alignment horizontal="center" vertical="center" wrapText="1"/>
    </xf>
    <xf numFmtId="182" fontId="17" fillId="0" borderId="10" xfId="0" applyNumberFormat="1" applyFont="1" applyBorder="1" applyAlignment="1">
      <alignment vertical="center" wrapText="1"/>
    </xf>
    <xf numFmtId="0" fontId="17" fillId="0" borderId="38" xfId="0" applyFont="1" applyFill="1" applyBorder="1" applyAlignment="1">
      <alignment horizontal="center" vertical="center" wrapText="1"/>
    </xf>
    <xf numFmtId="182" fontId="17" fillId="0" borderId="10" xfId="0" applyNumberFormat="1" applyFont="1" applyFill="1" applyBorder="1" applyAlignment="1">
      <alignment horizontal="center" vertical="center" wrapText="1"/>
    </xf>
    <xf numFmtId="182" fontId="17" fillId="0" borderId="10" xfId="0" applyNumberFormat="1" applyFont="1" applyBorder="1" applyAlignment="1">
      <alignment horizontal="center" vertical="center" wrapText="1"/>
    </xf>
    <xf numFmtId="0" fontId="17" fillId="3" borderId="35" xfId="0" applyFont="1" applyFill="1" applyBorder="1" applyAlignment="1">
      <alignment horizontal="center" vertical="center" wrapText="1"/>
    </xf>
    <xf numFmtId="0" fontId="17" fillId="17" borderId="40" xfId="0" applyFont="1" applyFill="1" applyBorder="1" applyAlignment="1">
      <alignment horizontal="center" vertical="center"/>
    </xf>
    <xf numFmtId="0" fontId="17" fillId="17" borderId="41" xfId="0" applyFont="1" applyFill="1" applyBorder="1" applyAlignment="1">
      <alignment horizontal="center" vertical="center"/>
    </xf>
    <xf numFmtId="0" fontId="17" fillId="0" borderId="35" xfId="0" applyFont="1" applyBorder="1" applyAlignment="1">
      <alignment horizontal="center" vertical="center" wrapText="1"/>
    </xf>
    <xf numFmtId="0" fontId="17" fillId="0" borderId="38" xfId="0" applyFont="1" applyFill="1" applyBorder="1" applyAlignment="1">
      <alignment vertical="center" wrapText="1"/>
    </xf>
    <xf numFmtId="0" fontId="18" fillId="0" borderId="40" xfId="0" applyFont="1" applyBorder="1" applyAlignment="1">
      <alignment vertical="center" wrapText="1"/>
    </xf>
    <xf numFmtId="0" fontId="17" fillId="0" borderId="40" xfId="0" applyFont="1" applyBorder="1" applyAlignment="1">
      <alignment vertical="center" wrapText="1"/>
    </xf>
    <xf numFmtId="0" fontId="17" fillId="0" borderId="40" xfId="0" applyFont="1" applyBorder="1" applyAlignment="1">
      <alignment vertical="center"/>
    </xf>
    <xf numFmtId="0" fontId="17" fillId="26" borderId="38" xfId="0" applyFont="1" applyFill="1" applyBorder="1" applyAlignment="1">
      <alignment vertical="center" wrapText="1"/>
    </xf>
    <xf numFmtId="0" fontId="17" fillId="3" borderId="40" xfId="0" applyFont="1" applyFill="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vertical="center" wrapText="1"/>
    </xf>
    <xf numFmtId="0" fontId="18" fillId="0" borderId="48" xfId="0" applyFont="1" applyBorder="1" applyAlignment="1">
      <alignment vertical="center" wrapText="1"/>
    </xf>
    <xf numFmtId="0" fontId="17" fillId="0" borderId="38" xfId="0" applyFont="1" applyBorder="1" applyAlignment="1">
      <alignment vertical="center" wrapText="1"/>
    </xf>
    <xf numFmtId="0" fontId="17" fillId="0" borderId="39" xfId="0" applyFont="1" applyBorder="1" applyAlignment="1">
      <alignment horizontal="center" vertical="center" wrapText="1"/>
    </xf>
    <xf numFmtId="0" fontId="17" fillId="0" borderId="41" xfId="0" applyFont="1" applyBorder="1" applyAlignment="1">
      <alignment vertical="center" wrapText="1"/>
    </xf>
    <xf numFmtId="0" fontId="17" fillId="0" borderId="40" xfId="0" applyFont="1" applyFill="1" applyBorder="1" applyAlignment="1">
      <alignment vertical="center" wrapText="1"/>
    </xf>
    <xf numFmtId="0" fontId="17" fillId="0" borderId="41" xfId="0" applyFont="1" applyFill="1" applyBorder="1" applyAlignment="1">
      <alignment vertical="center" wrapText="1"/>
    </xf>
    <xf numFmtId="0" fontId="17" fillId="7" borderId="40" xfId="0" applyFont="1" applyFill="1" applyBorder="1" applyAlignment="1">
      <alignment horizontal="center" vertical="center" wrapText="1"/>
    </xf>
    <xf numFmtId="0" fontId="17" fillId="26" borderId="35" xfId="0" applyFont="1" applyFill="1" applyBorder="1" applyAlignment="1">
      <alignment horizontal="center" vertical="center" wrapText="1"/>
    </xf>
    <xf numFmtId="0" fontId="9" fillId="25" borderId="45" xfId="0" applyFont="1" applyFill="1" applyBorder="1" applyAlignment="1">
      <alignment horizontal="center"/>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7" fillId="17" borderId="38" xfId="0" applyFont="1" applyFill="1" applyBorder="1" applyAlignment="1">
      <alignment horizontal="center" vertical="center" wrapText="1"/>
    </xf>
    <xf numFmtId="0" fontId="17" fillId="17" borderId="41" xfId="0" applyFont="1" applyFill="1" applyBorder="1" applyAlignment="1">
      <alignment horizontal="center" vertical="center" wrapText="1"/>
    </xf>
    <xf numFmtId="0" fontId="19" fillId="26" borderId="49" xfId="0" applyFont="1" applyFill="1" applyBorder="1" applyAlignment="1">
      <alignment vertical="center" wrapText="1"/>
    </xf>
    <xf numFmtId="0" fontId="19" fillId="17" borderId="38" xfId="0" applyFont="1" applyFill="1" applyBorder="1" applyAlignment="1">
      <alignment vertical="center" wrapText="1"/>
    </xf>
    <xf numFmtId="0" fontId="19" fillId="17" borderId="40" xfId="0" applyFont="1" applyFill="1" applyBorder="1" applyAlignment="1">
      <alignment vertical="center" wrapText="1"/>
    </xf>
    <xf numFmtId="0" fontId="19" fillId="17" borderId="41" xfId="0" applyFont="1" applyFill="1" applyBorder="1" applyAlignment="1">
      <alignment vertical="center" wrapText="1"/>
    </xf>
    <xf numFmtId="0" fontId="17" fillId="0" borderId="38" xfId="0" applyFont="1" applyBorder="1" applyAlignment="1">
      <alignment horizontal="center" vertical="center" wrapText="1"/>
    </xf>
    <xf numFmtId="0" fontId="18" fillId="26" borderId="38"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16" borderId="4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0" xfId="0" applyFont="1" applyFill="1" applyBorder="1" applyAlignment="1">
      <alignment horizontal="left" vertical="center" wrapText="1" indent="1"/>
    </xf>
    <xf numFmtId="0" fontId="3" fillId="0" borderId="34" xfId="0" applyFont="1" applyFill="1" applyBorder="1" applyAlignment="1">
      <alignment horizontal="left" vertical="center" indent="1"/>
    </xf>
    <xf numFmtId="0" fontId="3" fillId="0" borderId="45" xfId="0" applyFont="1" applyFill="1" applyBorder="1" applyAlignment="1">
      <alignment horizontal="left" vertical="center" indent="1"/>
    </xf>
    <xf numFmtId="0" fontId="3" fillId="0" borderId="0" xfId="0" applyFont="1" applyFill="1" applyBorder="1" applyAlignment="1">
      <alignment horizontal="left" vertical="center" wrapText="1" indent="1"/>
    </xf>
    <xf numFmtId="0" fontId="9" fillId="25" borderId="34" xfId="0" applyFont="1" applyFill="1" applyBorder="1" applyAlignment="1">
      <alignment horizontal="center"/>
    </xf>
    <xf numFmtId="0" fontId="9" fillId="25" borderId="16" xfId="0" applyFont="1" applyFill="1" applyBorder="1" applyAlignment="1">
      <alignment horizontal="center"/>
    </xf>
    <xf numFmtId="0" fontId="17" fillId="0" borderId="35" xfId="0" applyFont="1" applyBorder="1" applyAlignment="1">
      <alignment horizontal="center" vertical="center"/>
    </xf>
    <xf numFmtId="0" fontId="17" fillId="0" borderId="39" xfId="0" applyFont="1" applyBorder="1" applyAlignment="1">
      <alignment horizontal="center" vertical="center"/>
    </xf>
    <xf numFmtId="0" fontId="18" fillId="0" borderId="40" xfId="0" applyFont="1" applyBorder="1" applyAlignment="1">
      <alignment vertical="center"/>
    </xf>
    <xf numFmtId="0" fontId="17" fillId="26" borderId="38" xfId="0" applyFont="1" applyFill="1" applyBorder="1" applyAlignment="1">
      <alignment vertical="center"/>
    </xf>
    <xf numFmtId="0" fontId="17" fillId="17" borderId="38" xfId="0" applyFont="1" applyFill="1" applyBorder="1" applyAlignment="1">
      <alignment vertical="center"/>
    </xf>
    <xf numFmtId="0" fontId="17" fillId="17" borderId="40" xfId="0" applyFont="1" applyFill="1" applyBorder="1" applyAlignment="1">
      <alignment vertical="center"/>
    </xf>
    <xf numFmtId="0" fontId="17" fillId="17" borderId="41" xfId="0" applyFont="1" applyFill="1" applyBorder="1" applyAlignment="1">
      <alignment vertical="center"/>
    </xf>
    <xf numFmtId="0" fontId="17" fillId="0" borderId="38" xfId="0" applyFont="1" applyBorder="1" applyAlignment="1">
      <alignment vertical="center"/>
    </xf>
    <xf numFmtId="0" fontId="17" fillId="26" borderId="35" xfId="0" applyFont="1" applyFill="1" applyBorder="1" applyAlignment="1">
      <alignment horizontal="center" vertical="center"/>
    </xf>
    <xf numFmtId="0" fontId="18" fillId="26" borderId="38" xfId="0" applyFont="1" applyFill="1" applyBorder="1" applyAlignment="1" quotePrefix="1">
      <alignment horizontal="center" vertical="center" wrapText="1"/>
    </xf>
    <xf numFmtId="0" fontId="17" fillId="0" borderId="40" xfId="0" applyFont="1" applyBorder="1" applyAlignment="1">
      <alignment horizontal="left" vertical="center"/>
    </xf>
    <xf numFmtId="0" fontId="17" fillId="0" borderId="41" xfId="0" applyFont="1" applyBorder="1" applyAlignment="1">
      <alignment horizontal="left" vertical="center"/>
    </xf>
    <xf numFmtId="14" fontId="18" fillId="3" borderId="39" xfId="0" applyNumberFormat="1" applyFont="1" applyFill="1" applyBorder="1" applyAlignment="1" quotePrefix="1">
      <alignment horizontal="center" vertical="center" wrapText="1"/>
    </xf>
    <xf numFmtId="14" fontId="18" fillId="3" borderId="40" xfId="0" applyNumberFormat="1" applyFont="1" applyFill="1" applyBorder="1" applyAlignment="1" quotePrefix="1">
      <alignment horizontal="center" vertical="center" wrapText="1"/>
    </xf>
    <xf numFmtId="0" fontId="17" fillId="17" borderId="38" xfId="0" applyFont="1" applyFill="1" applyBorder="1" applyAlignment="1">
      <alignment vertical="center"/>
    </xf>
    <xf numFmtId="0" fontId="17" fillId="17" borderId="41" xfId="0" applyFont="1" applyFill="1" applyBorder="1" applyAlignment="1">
      <alignment vertical="center"/>
    </xf>
    <xf numFmtId="0" fontId="22" fillId="26" borderId="35" xfId="0" applyFont="1" applyFill="1" applyBorder="1" applyAlignment="1">
      <alignment horizontal="center" vertical="center"/>
    </xf>
    <xf numFmtId="0" fontId="22" fillId="26" borderId="38" xfId="0" applyFont="1" applyFill="1" applyBorder="1" applyAlignment="1">
      <alignment vertical="center" wrapText="1"/>
    </xf>
    <xf numFmtId="0" fontId="18" fillId="0" borderId="40" xfId="0" applyFont="1" applyFill="1" applyBorder="1" applyAlignment="1">
      <alignment vertical="center" wrapText="1"/>
    </xf>
    <xf numFmtId="0" fontId="17" fillId="0" borderId="41" xfId="0" applyFont="1" applyBorder="1" applyAlignment="1">
      <alignment horizontal="center" vertical="center" wrapText="1"/>
    </xf>
    <xf numFmtId="0" fontId="17" fillId="26" borderId="38" xfId="0" applyFont="1" applyFill="1" applyBorder="1" applyAlignment="1">
      <alignment vertical="center"/>
    </xf>
    <xf numFmtId="0" fontId="17" fillId="4" borderId="38" xfId="0" applyFont="1" applyFill="1" applyBorder="1" applyAlignment="1">
      <alignment horizontal="center" vertical="center"/>
    </xf>
    <xf numFmtId="0" fontId="17" fillId="26" borderId="50" xfId="0" applyFont="1" applyFill="1" applyBorder="1" applyAlignment="1">
      <alignment horizontal="center" vertical="center" wrapText="1"/>
    </xf>
    <xf numFmtId="0" fontId="18" fillId="0" borderId="39" xfId="0" applyFont="1" applyBorder="1" applyAlignment="1">
      <alignment horizontal="center" vertical="center" wrapText="1"/>
    </xf>
    <xf numFmtId="0" fontId="3" fillId="0" borderId="10" xfId="0" applyFont="1" applyBorder="1" applyAlignment="1">
      <alignment horizontal="left" vertical="center" indent="1"/>
    </xf>
    <xf numFmtId="0" fontId="3" fillId="0" borderId="10" xfId="0" applyFont="1" applyFill="1" applyBorder="1" applyAlignment="1">
      <alignment horizontal="left" vertical="center" indent="1"/>
    </xf>
    <xf numFmtId="0" fontId="23" fillId="24" borderId="10" xfId="0" applyFont="1" applyFill="1" applyBorder="1" applyAlignment="1">
      <alignment horizontal="center" vertical="center"/>
    </xf>
    <xf numFmtId="0" fontId="13" fillId="0" borderId="10" xfId="0" applyFont="1" applyFill="1" applyBorder="1" applyAlignment="1">
      <alignment horizontal="left" vertical="center" indent="1"/>
    </xf>
    <xf numFmtId="0" fontId="3" fillId="0" borderId="10" xfId="0" applyFont="1" applyBorder="1" applyAlignment="1">
      <alignment horizontal="left" vertical="center" wrapText="1" indent="1"/>
    </xf>
    <xf numFmtId="0" fontId="3" fillId="0" borderId="0" xfId="0" applyFont="1" applyFill="1" applyBorder="1" applyAlignment="1">
      <alignment horizontal="left" vertical="center" indent="1"/>
    </xf>
    <xf numFmtId="0" fontId="3" fillId="0" borderId="10" xfId="0" applyFont="1" applyFill="1" applyBorder="1" applyAlignment="1">
      <alignment horizontal="center" vertical="center"/>
    </xf>
    <xf numFmtId="49" fontId="2" fillId="4" borderId="18" xfId="0" applyNumberFormat="1" applyFont="1" applyFill="1" applyBorder="1" applyAlignment="1">
      <alignment horizontal="center" vertical="center" wrapText="1"/>
    </xf>
    <xf numFmtId="49" fontId="2" fillId="4" borderId="29" xfId="0" applyNumberFormat="1" applyFont="1" applyFill="1" applyBorder="1" applyAlignment="1">
      <alignment horizontal="center" vertical="center" wrapText="1"/>
    </xf>
    <xf numFmtId="0" fontId="17" fillId="0" borderId="10" xfId="0" applyFont="1" applyBorder="1" applyAlignment="1">
      <alignment horizontal="left" vertical="center" wrapText="1"/>
    </xf>
    <xf numFmtId="0" fontId="18" fillId="0" borderId="0" xfId="0" applyFont="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21" fillId="24" borderId="36" xfId="0" applyFont="1" applyFill="1" applyBorder="1" applyAlignment="1">
      <alignment horizontal="center" vertical="center" wrapText="1"/>
    </xf>
    <xf numFmtId="0" fontId="21" fillId="24" borderId="37" xfId="0" applyFont="1" applyFill="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27" borderId="48" xfId="0" applyFont="1" applyFill="1" applyBorder="1" applyAlignment="1">
      <alignment horizontal="center" vertical="center" wrapText="1"/>
    </xf>
    <xf numFmtId="0" fontId="17" fillId="27"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27" borderId="10"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7" fillId="0" borderId="10" xfId="0" applyFont="1" applyBorder="1" applyAlignment="1">
      <alignment vertical="center"/>
    </xf>
    <xf numFmtId="0" fontId="17" fillId="0" borderId="10" xfId="0" applyFont="1" applyBorder="1" applyAlignment="1">
      <alignment horizontal="center" vertical="center"/>
    </xf>
    <xf numFmtId="0" fontId="17" fillId="0" borderId="0" xfId="0" applyFont="1" applyAlignment="1">
      <alignment horizontal="center" vertical="center" wrapText="1"/>
    </xf>
    <xf numFmtId="0" fontId="17" fillId="0" borderId="40" xfId="0" applyFont="1" applyBorder="1" applyAlignment="1">
      <alignment vertical="center" wrapText="1"/>
    </xf>
    <xf numFmtId="0" fontId="17" fillId="0" borderId="40" xfId="0" applyFont="1" applyBorder="1" applyAlignment="1">
      <alignment horizontal="center" vertical="center" wrapText="1"/>
    </xf>
    <xf numFmtId="0" fontId="17" fillId="0" borderId="12" xfId="0" applyFont="1" applyBorder="1" applyAlignment="1">
      <alignment vertical="center" wrapText="1"/>
    </xf>
    <xf numFmtId="0" fontId="17" fillId="0" borderId="53" xfId="0" applyFont="1" applyBorder="1" applyAlignment="1">
      <alignment vertical="center" wrapText="1"/>
    </xf>
    <xf numFmtId="0" fontId="17" fillId="0" borderId="46" xfId="0" applyFont="1" applyBorder="1" applyAlignment="1">
      <alignment vertical="center" wrapText="1"/>
    </xf>
    <xf numFmtId="0" fontId="17" fillId="27" borderId="48" xfId="0" applyFont="1" applyFill="1" applyBorder="1" applyAlignment="1">
      <alignment horizontal="center" vertical="center"/>
    </xf>
    <xf numFmtId="0" fontId="17" fillId="27" borderId="50" xfId="0" applyFont="1" applyFill="1" applyBorder="1" applyAlignment="1">
      <alignment horizontal="center" vertical="center"/>
    </xf>
    <xf numFmtId="0" fontId="17" fillId="27" borderId="54" xfId="0" applyFont="1" applyFill="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vertical="top" wrapText="1"/>
    </xf>
    <xf numFmtId="0" fontId="17" fillId="27" borderId="38" xfId="0" applyFont="1" applyFill="1" applyBorder="1" applyAlignment="1">
      <alignment horizontal="center" vertical="center" wrapText="1"/>
    </xf>
    <xf numFmtId="0" fontId="21" fillId="24" borderId="36" xfId="0" applyFont="1" applyFill="1" applyBorder="1" applyAlignment="1">
      <alignment horizontal="center" vertical="center" wrapText="1"/>
    </xf>
    <xf numFmtId="0" fontId="21" fillId="24" borderId="37" xfId="0" applyFont="1" applyFill="1" applyBorder="1" applyAlignment="1">
      <alignment horizontal="center" vertical="center" wrapText="1"/>
    </xf>
    <xf numFmtId="0" fontId="18" fillId="17" borderId="10" xfId="0" applyFont="1" applyFill="1" applyBorder="1" applyAlignment="1">
      <alignment horizontal="center" vertical="center" wrapText="1"/>
    </xf>
    <xf numFmtId="0" fontId="18" fillId="17" borderId="10" xfId="0" applyFont="1" applyFill="1" applyBorder="1" applyAlignment="1" quotePrefix="1">
      <alignment horizontal="center" vertical="center" wrapText="1"/>
    </xf>
    <xf numFmtId="0" fontId="18" fillId="17" borderId="55" xfId="0" applyFont="1" applyFill="1" applyBorder="1" applyAlignment="1">
      <alignment horizontal="center" vertical="center" wrapText="1"/>
    </xf>
    <xf numFmtId="0" fontId="18" fillId="17" borderId="56" xfId="0" applyFont="1" applyFill="1" applyBorder="1" applyAlignment="1" quotePrefix="1">
      <alignment horizontal="center" vertical="center" wrapText="1"/>
    </xf>
    <xf numFmtId="0" fontId="18" fillId="17" borderId="57" xfId="0" applyFont="1" applyFill="1" applyBorder="1" applyAlignment="1" quotePrefix="1">
      <alignment horizontal="center" vertical="center" wrapText="1"/>
    </xf>
    <xf numFmtId="0" fontId="18" fillId="17" borderId="58" xfId="0" applyFont="1" applyFill="1" applyBorder="1" applyAlignment="1" quotePrefix="1">
      <alignment horizontal="center" vertical="center" wrapText="1"/>
    </xf>
    <xf numFmtId="0" fontId="18" fillId="17" borderId="12" xfId="0" applyFont="1" applyFill="1" applyBorder="1" applyAlignment="1">
      <alignment horizontal="center" vertical="center" wrapText="1"/>
    </xf>
    <xf numFmtId="0" fontId="18" fillId="17" borderId="46"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8" fillId="17" borderId="48" xfId="0" applyFont="1" applyFill="1" applyBorder="1" applyAlignment="1">
      <alignment horizontal="center" vertical="center"/>
    </xf>
    <xf numFmtId="0" fontId="18" fillId="17" borderId="50" xfId="0" applyFont="1" applyFill="1" applyBorder="1" applyAlignment="1">
      <alignment horizontal="center" vertical="center"/>
    </xf>
    <xf numFmtId="0" fontId="17" fillId="17" borderId="12" xfId="0" applyFont="1" applyFill="1" applyBorder="1" applyAlignment="1">
      <alignment horizontal="center" vertical="center"/>
    </xf>
    <xf numFmtId="0" fontId="17" fillId="17" borderId="46" xfId="0" applyFont="1" applyFill="1" applyBorder="1" applyAlignment="1">
      <alignment horizontal="center" vertical="center"/>
    </xf>
    <xf numFmtId="182" fontId="17" fillId="27" borderId="10" xfId="0" applyNumberFormat="1" applyFont="1" applyFill="1" applyBorder="1" applyAlignment="1">
      <alignment horizontal="center" vertical="center" wrapText="1"/>
    </xf>
    <xf numFmtId="182" fontId="17" fillId="27" borderId="38" xfId="0" applyNumberFormat="1" applyFont="1" applyFill="1" applyBorder="1" applyAlignment="1">
      <alignment horizontal="center" vertical="center" wrapText="1"/>
    </xf>
    <xf numFmtId="0" fontId="18" fillId="17" borderId="35" xfId="0" applyFont="1" applyFill="1" applyBorder="1" applyAlignment="1">
      <alignment horizontal="center" vertical="center" wrapText="1"/>
    </xf>
    <xf numFmtId="0" fontId="18" fillId="17" borderId="35" xfId="0" applyFont="1" applyFill="1" applyBorder="1" applyAlignment="1" quotePrefix="1">
      <alignment horizontal="center" vertical="center" wrapText="1"/>
    </xf>
    <xf numFmtId="0" fontId="18" fillId="17" borderId="39" xfId="0" applyFont="1" applyFill="1" applyBorder="1" applyAlignment="1">
      <alignment horizontal="center" vertical="center" wrapText="1"/>
    </xf>
    <xf numFmtId="0" fontId="18" fillId="17" borderId="40" xfId="0" applyFont="1" applyFill="1" applyBorder="1" applyAlignment="1">
      <alignment horizontal="center" vertical="center" wrapText="1"/>
    </xf>
    <xf numFmtId="0" fontId="18" fillId="17" borderId="41" xfId="0" applyFont="1" applyFill="1" applyBorder="1" applyAlignment="1">
      <alignment horizontal="center" vertical="center" wrapText="1"/>
    </xf>
    <xf numFmtId="0" fontId="21" fillId="26" borderId="35" xfId="0"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18" fillId="0" borderId="59" xfId="0" applyFont="1" applyBorder="1" applyAlignment="1">
      <alignment vertical="center" wrapText="1"/>
    </xf>
    <xf numFmtId="0" fontId="17" fillId="0" borderId="11" xfId="0" applyFont="1" applyBorder="1" applyAlignment="1">
      <alignment horizontal="center" vertical="center" wrapText="1"/>
    </xf>
    <xf numFmtId="0" fontId="18" fillId="0" borderId="0" xfId="0" applyNumberFormat="1" applyFont="1" applyBorder="1" applyAlignment="1">
      <alignment vertical="center" wrapText="1"/>
    </xf>
    <xf numFmtId="0" fontId="18" fillId="17" borderId="60" xfId="0" applyFont="1" applyFill="1" applyBorder="1" applyAlignment="1">
      <alignment horizontal="center" vertical="center"/>
    </xf>
    <xf numFmtId="0" fontId="18" fillId="17" borderId="54" xfId="0" applyFont="1" applyFill="1" applyBorder="1" applyAlignment="1">
      <alignment horizontal="center" vertical="center"/>
    </xf>
    <xf numFmtId="0" fontId="18" fillId="17" borderId="61" xfId="0" applyFont="1" applyFill="1" applyBorder="1" applyAlignment="1">
      <alignment horizontal="center" vertical="center"/>
    </xf>
    <xf numFmtId="0" fontId="18" fillId="17" borderId="56" xfId="0" applyFont="1" applyFill="1" applyBorder="1" applyAlignment="1">
      <alignment horizontal="center" vertical="center"/>
    </xf>
    <xf numFmtId="0" fontId="18" fillId="17" borderId="62" xfId="0" applyFont="1" applyFill="1" applyBorder="1" applyAlignment="1">
      <alignment horizontal="center" vertical="center"/>
    </xf>
    <xf numFmtId="0" fontId="18" fillId="17" borderId="63" xfId="0" applyFont="1" applyFill="1" applyBorder="1" applyAlignment="1">
      <alignment horizontal="center" vertical="center"/>
    </xf>
    <xf numFmtId="0" fontId="18" fillId="17" borderId="64" xfId="0" applyFont="1" applyFill="1" applyBorder="1" applyAlignment="1">
      <alignment horizontal="center" vertical="center"/>
    </xf>
    <xf numFmtId="0" fontId="18" fillId="17" borderId="65" xfId="0" applyFont="1" applyFill="1" applyBorder="1" applyAlignment="1">
      <alignment horizontal="center" vertical="center"/>
    </xf>
    <xf numFmtId="0" fontId="18" fillId="17" borderId="12" xfId="0" applyFont="1" applyFill="1" applyBorder="1" applyAlignment="1">
      <alignment horizontal="center" vertical="center"/>
    </xf>
    <xf numFmtId="0" fontId="18" fillId="17" borderId="53" xfId="0" applyFont="1" applyFill="1" applyBorder="1" applyAlignment="1">
      <alignment horizontal="center" vertical="center"/>
    </xf>
    <xf numFmtId="0" fontId="18" fillId="17" borderId="66" xfId="0" applyFont="1" applyFill="1" applyBorder="1" applyAlignment="1">
      <alignment horizontal="center" vertical="center"/>
    </xf>
    <xf numFmtId="0" fontId="17" fillId="0" borderId="47" xfId="0" applyFont="1" applyBorder="1" applyAlignment="1">
      <alignment horizontal="center" vertical="center" wrapText="1"/>
    </xf>
    <xf numFmtId="0" fontId="18" fillId="0" borderId="12" xfId="0" applyFont="1" applyBorder="1" applyAlignment="1">
      <alignment vertical="center" wrapText="1"/>
    </xf>
    <xf numFmtId="0" fontId="17" fillId="0" borderId="48" xfId="0" applyFont="1" applyBorder="1" applyAlignment="1">
      <alignment vertical="center" wrapText="1"/>
    </xf>
    <xf numFmtId="0" fontId="17" fillId="0" borderId="67" xfId="0" applyFont="1" applyBorder="1" applyAlignment="1">
      <alignment vertical="center" wrapText="1"/>
    </xf>
    <xf numFmtId="0" fontId="17" fillId="0" borderId="0" xfId="0" applyFont="1" applyBorder="1" applyAlignment="1">
      <alignment vertical="center" wrapText="1"/>
    </xf>
    <xf numFmtId="0" fontId="21" fillId="28" borderId="34" xfId="0" applyFont="1" applyFill="1" applyBorder="1" applyAlignment="1">
      <alignment vertical="center" wrapText="1"/>
    </xf>
    <xf numFmtId="0" fontId="21" fillId="28" borderId="45" xfId="0" applyFont="1" applyFill="1" applyBorder="1" applyAlignment="1">
      <alignment vertical="center" wrapText="1"/>
    </xf>
    <xf numFmtId="0" fontId="53" fillId="0" borderId="0" xfId="47" applyFont="1" applyBorder="1" applyAlignment="1">
      <alignment vertical="center" wrapText="1"/>
    </xf>
    <xf numFmtId="0" fontId="18" fillId="0" borderId="67" xfId="0" applyFont="1" applyBorder="1" applyAlignment="1">
      <alignment vertical="center" wrapText="1"/>
    </xf>
    <xf numFmtId="0" fontId="3" fillId="0" borderId="0" xfId="0" applyFont="1" applyBorder="1" applyAlignment="1">
      <alignment vertical="center" wrapText="1"/>
    </xf>
    <xf numFmtId="0" fontId="21" fillId="26" borderId="42" xfId="0" applyFont="1" applyFill="1" applyBorder="1" applyAlignment="1">
      <alignment horizontal="center" vertical="center" wrapText="1"/>
    </xf>
    <xf numFmtId="0" fontId="17" fillId="0" borderId="39" xfId="0" applyFont="1" applyBorder="1" applyAlignment="1">
      <alignment vertical="center" wrapText="1"/>
    </xf>
    <xf numFmtId="0" fontId="17" fillId="26" borderId="10" xfId="0" applyFont="1" applyFill="1" applyBorder="1" applyAlignment="1">
      <alignment horizontal="center" vertical="center" wrapText="1"/>
    </xf>
    <xf numFmtId="0" fontId="18" fillId="7" borderId="40" xfId="0" applyFont="1" applyFill="1" applyBorder="1" applyAlignment="1">
      <alignment horizontal="center" vertical="center" wrapText="1"/>
    </xf>
    <xf numFmtId="0" fontId="17" fillId="26" borderId="38" xfId="0" applyFont="1" applyFill="1" applyBorder="1" applyAlignment="1">
      <alignment horizontal="center" vertical="center" wrapText="1"/>
    </xf>
    <xf numFmtId="0" fontId="18" fillId="7" borderId="38" xfId="0" applyFont="1" applyFill="1" applyBorder="1" applyAlignment="1">
      <alignment horizontal="center" vertical="center" wrapText="1"/>
    </xf>
    <xf numFmtId="0" fontId="18" fillId="7" borderId="41" xfId="0" applyFont="1" applyFill="1" applyBorder="1" applyAlignment="1">
      <alignment horizontal="center" vertical="center" wrapText="1"/>
    </xf>
    <xf numFmtId="0" fontId="17" fillId="0" borderId="54" xfId="0" applyFont="1" applyBorder="1" applyAlignment="1">
      <alignment vertical="center" wrapText="1"/>
    </xf>
    <xf numFmtId="0" fontId="17" fillId="0" borderId="66" xfId="0" applyFont="1" applyBorder="1" applyAlignment="1">
      <alignment vertical="center" wrapText="1"/>
    </xf>
    <xf numFmtId="0" fontId="18" fillId="0" borderId="66" xfId="0" applyFont="1" applyBorder="1" applyAlignment="1">
      <alignment vertical="center" wrapText="1"/>
    </xf>
    <xf numFmtId="0" fontId="17" fillId="0" borderId="68" xfId="0" applyFont="1" applyBorder="1" applyAlignment="1">
      <alignment horizontal="center" vertical="center" wrapText="1"/>
    </xf>
    <xf numFmtId="0" fontId="17" fillId="0" borderId="47" xfId="0" applyFont="1" applyBorder="1" applyAlignment="1">
      <alignment vertical="center" wrapText="1"/>
    </xf>
    <xf numFmtId="0" fontId="17" fillId="17" borderId="10" xfId="0" applyFont="1" applyFill="1" applyBorder="1" applyAlignment="1">
      <alignment horizontal="center" vertical="center" wrapText="1"/>
    </xf>
    <xf numFmtId="179" fontId="17" fillId="3" borderId="39" xfId="0" applyNumberFormat="1" applyFont="1" applyFill="1" applyBorder="1" applyAlignment="1" quotePrefix="1">
      <alignment horizontal="center" vertical="center" wrapText="1"/>
    </xf>
    <xf numFmtId="0" fontId="17" fillId="17" borderId="40" xfId="0" applyFont="1" applyFill="1" applyBorder="1" applyAlignment="1">
      <alignment horizontal="center" vertical="center" wrapText="1"/>
    </xf>
    <xf numFmtId="0" fontId="21" fillId="24" borderId="42"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2" fillId="0" borderId="38" xfId="0" applyFont="1" applyBorder="1" applyAlignment="1">
      <alignment vertical="center"/>
    </xf>
    <xf numFmtId="0" fontId="57" fillId="0" borderId="0" xfId="47" applyFont="1" applyBorder="1" applyAlignment="1">
      <alignment vertical="center" wrapText="1"/>
    </xf>
    <xf numFmtId="0" fontId="22" fillId="0" borderId="67" xfId="0" applyFont="1" applyFill="1" applyBorder="1" applyAlignment="1">
      <alignment vertical="center" wrapText="1"/>
    </xf>
    <xf numFmtId="0" fontId="22" fillId="0" borderId="0" xfId="0" applyFont="1" applyFill="1" applyBorder="1" applyAlignment="1">
      <alignment vertical="center" wrapText="1"/>
    </xf>
    <xf numFmtId="0" fontId="21" fillId="0" borderId="67" xfId="0" applyFont="1" applyFill="1" applyBorder="1" applyAlignment="1">
      <alignment vertical="center" wrapText="1"/>
    </xf>
    <xf numFmtId="0" fontId="21" fillId="0" borderId="0" xfId="0" applyFont="1" applyFill="1" applyBorder="1" applyAlignment="1">
      <alignment vertical="center" wrapText="1"/>
    </xf>
    <xf numFmtId="14"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inden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10L thickness1.6mm" xfId="33"/>
    <cellStyle name="一般_MIC-5301 Layout Guide_080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28">
    <dxf>
      <font>
        <color indexed="10"/>
      </font>
    </dxf>
    <dxf>
      <font>
        <color indexed="10"/>
      </font>
    </dxf>
    <dxf>
      <font>
        <color indexed="10"/>
      </font>
    </dxf>
    <dxf>
      <font>
        <color indexed="10"/>
      </font>
    </dxf>
    <dxf>
      <font>
        <color indexed="10"/>
      </font>
    </dxf>
    <dxf>
      <font>
        <color indexed="10"/>
      </font>
    </dxf>
    <dxf>
      <font>
        <color indexed="9"/>
      </font>
      <fill>
        <patternFill>
          <bgColor indexed="40"/>
        </patternFill>
      </fill>
    </dxf>
    <dxf>
      <font>
        <color indexed="10"/>
      </font>
    </dxf>
    <dxf>
      <font>
        <color indexed="10"/>
      </font>
    </dxf>
    <dxf>
      <font>
        <color indexed="9"/>
      </font>
      <fill>
        <patternFill>
          <bgColor indexed="40"/>
        </patternFill>
      </fill>
    </dxf>
    <dxf>
      <font>
        <color indexed="10"/>
      </font>
    </dxf>
    <dxf>
      <font>
        <color indexed="10"/>
      </font>
    </dxf>
    <dxf>
      <font>
        <color indexed="9"/>
      </font>
      <fill>
        <patternFill>
          <bgColor indexed="40"/>
        </patternFill>
      </fill>
    </dxf>
    <dxf>
      <font>
        <color indexed="10"/>
      </font>
    </dxf>
    <dxf>
      <font>
        <color indexed="10"/>
      </font>
    </dxf>
    <dxf>
      <font>
        <color indexed="10"/>
      </font>
    </dxf>
    <dxf>
      <font>
        <color indexed="9"/>
      </font>
      <fill>
        <patternFill>
          <bgColor indexed="4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fill>
        <patternFill>
          <bgColor rgb="FF33333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17</xdr:row>
      <xdr:rowOff>47625</xdr:rowOff>
    </xdr:from>
    <xdr:to>
      <xdr:col>13</xdr:col>
      <xdr:colOff>1085850</xdr:colOff>
      <xdr:row>17</xdr:row>
      <xdr:rowOff>3257550</xdr:rowOff>
    </xdr:to>
    <xdr:pic>
      <xdr:nvPicPr>
        <xdr:cNvPr id="1" name="Picture 1" descr="4-layer1"/>
        <xdr:cNvPicPr preferRelativeResize="1">
          <a:picLocks noChangeAspect="1"/>
        </xdr:cNvPicPr>
      </xdr:nvPicPr>
      <xdr:blipFill>
        <a:blip r:embed="rId1"/>
        <a:stretch>
          <a:fillRect/>
        </a:stretch>
      </xdr:blipFill>
      <xdr:spPr>
        <a:xfrm>
          <a:off x="1828800" y="3552825"/>
          <a:ext cx="13439775" cy="32099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1143000</xdr:colOff>
      <xdr:row>21</xdr:row>
      <xdr:rowOff>38100</xdr:rowOff>
    </xdr:from>
    <xdr:to>
      <xdr:col>15</xdr:col>
      <xdr:colOff>504825</xdr:colOff>
      <xdr:row>21</xdr:row>
      <xdr:rowOff>4705350</xdr:rowOff>
    </xdr:to>
    <xdr:pic>
      <xdr:nvPicPr>
        <xdr:cNvPr id="1" name="Picture 15" descr="6Lays-1"/>
        <xdr:cNvPicPr preferRelativeResize="1">
          <a:picLocks noChangeAspect="0"/>
        </xdr:cNvPicPr>
      </xdr:nvPicPr>
      <xdr:blipFill>
        <a:blip r:embed="rId1"/>
        <a:stretch>
          <a:fillRect/>
        </a:stretch>
      </xdr:blipFill>
      <xdr:spPr>
        <a:xfrm>
          <a:off x="2695575" y="5172075"/>
          <a:ext cx="14401800" cy="466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69</xdr:row>
      <xdr:rowOff>28575</xdr:rowOff>
    </xdr:from>
    <xdr:to>
      <xdr:col>11</xdr:col>
      <xdr:colOff>180975</xdr:colOff>
      <xdr:row>84</xdr:row>
      <xdr:rowOff>47625</xdr:rowOff>
    </xdr:to>
    <xdr:pic>
      <xdr:nvPicPr>
        <xdr:cNvPr id="1" name="Picture 91"/>
        <xdr:cNvPicPr preferRelativeResize="1">
          <a:picLocks noChangeAspect="1"/>
        </xdr:cNvPicPr>
      </xdr:nvPicPr>
      <xdr:blipFill>
        <a:blip r:embed="rId1"/>
        <a:stretch>
          <a:fillRect/>
        </a:stretch>
      </xdr:blipFill>
      <xdr:spPr>
        <a:xfrm>
          <a:off x="5324475" y="17040225"/>
          <a:ext cx="6134100" cy="2590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hyperlink" Target="http://frontdoor.biz/PCBportal/HowTo2152.xls" TargetMode="External" /><Relationship Id="rId2" Type="http://schemas.openxmlformats.org/officeDocument/2006/relationships/comments" Target="../comments28.xml" /><Relationship Id="rId3" Type="http://schemas.openxmlformats.org/officeDocument/2006/relationships/vmlDrawing" Target="../drawings/vmlDrawing3.vml" /><Relationship Id="rId4"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7"/>
  <sheetViews>
    <sheetView tabSelected="1" zoomScale="75" zoomScaleNormal="75" zoomScalePageLayoutView="0" workbookViewId="0" topLeftCell="A1">
      <selection activeCell="A1" sqref="A1"/>
    </sheetView>
  </sheetViews>
  <sheetFormatPr defaultColWidth="9.00390625" defaultRowHeight="16.5"/>
  <cols>
    <col min="1" max="2" width="15.625" style="2" customWidth="1"/>
    <col min="3" max="3" width="100.625" style="2" customWidth="1"/>
    <col min="4" max="16384" width="9.00390625" style="2" customWidth="1"/>
  </cols>
  <sheetData>
    <row r="1" spans="1:3" ht="15.75">
      <c r="A1" s="58" t="s">
        <v>1677</v>
      </c>
      <c r="B1" s="58" t="s">
        <v>331</v>
      </c>
      <c r="C1" s="58" t="s">
        <v>332</v>
      </c>
    </row>
    <row r="2" spans="1:3" s="54" customFormat="1" ht="15">
      <c r="A2" s="45" t="s">
        <v>828</v>
      </c>
      <c r="B2" s="518">
        <v>41898</v>
      </c>
      <c r="C2" s="519" t="s">
        <v>829</v>
      </c>
    </row>
    <row r="3" spans="2:3" s="54" customFormat="1" ht="15">
      <c r="B3" s="55"/>
      <c r="C3" s="51"/>
    </row>
    <row r="4" spans="2:3" s="54" customFormat="1" ht="15">
      <c r="B4" s="55"/>
      <c r="C4" s="51"/>
    </row>
    <row r="5" spans="2:3" s="54" customFormat="1" ht="15">
      <c r="B5" s="55"/>
      <c r="C5" s="51"/>
    </row>
    <row r="6" spans="2:3" ht="15">
      <c r="B6" s="55"/>
      <c r="C6" s="51"/>
    </row>
    <row r="7" spans="2:3" ht="15">
      <c r="B7" s="55"/>
      <c r="C7" s="60"/>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45"/>
  </sheetPr>
  <dimension ref="A1:M85"/>
  <sheetViews>
    <sheetView zoomScale="75" zoomScaleNormal="75"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15.625" defaultRowHeight="16.5"/>
  <cols>
    <col min="1" max="1" width="9.625" style="11" customWidth="1"/>
    <col min="2" max="2" width="9.75390625" style="11" bestFit="1" customWidth="1"/>
    <col min="3" max="4" width="9.625" style="11" customWidth="1"/>
    <col min="5" max="9" width="15.625" style="11" customWidth="1"/>
    <col min="10" max="16384" width="15.625" style="11" customWidth="1"/>
  </cols>
  <sheetData>
    <row r="1" spans="1:13" ht="51">
      <c r="A1" s="238" t="s">
        <v>1718</v>
      </c>
      <c r="B1" s="239" t="s">
        <v>990</v>
      </c>
      <c r="C1" s="239" t="s">
        <v>323</v>
      </c>
      <c r="D1" s="239" t="s">
        <v>324</v>
      </c>
      <c r="E1" s="274" t="s">
        <v>1195</v>
      </c>
      <c r="F1" s="275" t="s">
        <v>1196</v>
      </c>
      <c r="G1" s="418" t="s">
        <v>687</v>
      </c>
      <c r="H1" s="419"/>
      <c r="I1" s="239" t="s">
        <v>677</v>
      </c>
      <c r="J1" s="239" t="s">
        <v>679</v>
      </c>
      <c r="K1" s="239" t="s">
        <v>680</v>
      </c>
      <c r="L1" s="239" t="s">
        <v>681</v>
      </c>
      <c r="M1" s="305" t="s">
        <v>678</v>
      </c>
    </row>
    <row r="2" spans="1:13" ht="89.25">
      <c r="A2" s="276"/>
      <c r="B2" s="177"/>
      <c r="C2" s="178"/>
      <c r="D2" s="178"/>
      <c r="E2" s="177"/>
      <c r="F2" s="258"/>
      <c r="G2" s="176" t="s">
        <v>586</v>
      </c>
      <c r="H2" s="177" t="s">
        <v>587</v>
      </c>
      <c r="I2" s="184" t="s">
        <v>688</v>
      </c>
      <c r="J2" s="177"/>
      <c r="K2" s="177" t="s">
        <v>675</v>
      </c>
      <c r="L2" s="177" t="s">
        <v>1892</v>
      </c>
      <c r="M2" s="289" t="s">
        <v>676</v>
      </c>
    </row>
    <row r="3" spans="1:13" s="19" customFormat="1" ht="12.75" customHeight="1">
      <c r="A3" s="277" t="s">
        <v>1015</v>
      </c>
      <c r="B3" s="56" t="s">
        <v>1110</v>
      </c>
      <c r="C3" s="414" t="s">
        <v>262</v>
      </c>
      <c r="D3" s="414" t="s">
        <v>263</v>
      </c>
      <c r="E3" s="53"/>
      <c r="F3" s="278"/>
      <c r="G3" s="290" t="s">
        <v>584</v>
      </c>
      <c r="H3" s="175" t="s">
        <v>584</v>
      </c>
      <c r="I3" s="50" t="s">
        <v>1891</v>
      </c>
      <c r="J3" s="70">
        <v>1545.71</v>
      </c>
      <c r="K3" s="37"/>
      <c r="L3" s="49">
        <f aca="true" t="shared" si="0" ref="L3:L34">SUM(J3:K3)</f>
        <v>1545.71</v>
      </c>
      <c r="M3" s="291"/>
    </row>
    <row r="4" spans="1:13" s="19" customFormat="1" ht="12.75">
      <c r="A4" s="277" t="s">
        <v>1682</v>
      </c>
      <c r="B4" s="56" t="s">
        <v>1100</v>
      </c>
      <c r="C4" s="414"/>
      <c r="D4" s="414"/>
      <c r="E4" s="53"/>
      <c r="F4" s="278"/>
      <c r="G4" s="290" t="s">
        <v>584</v>
      </c>
      <c r="H4" s="175" t="s">
        <v>584</v>
      </c>
      <c r="I4" s="50" t="s">
        <v>1891</v>
      </c>
      <c r="J4" s="70">
        <v>1428.32</v>
      </c>
      <c r="K4" s="37"/>
      <c r="L4" s="49">
        <f t="shared" si="0"/>
        <v>1428.32</v>
      </c>
      <c r="M4" s="291"/>
    </row>
    <row r="5" spans="1:13" s="19" customFormat="1" ht="12.75">
      <c r="A5" s="277" t="s">
        <v>1681</v>
      </c>
      <c r="B5" s="56" t="s">
        <v>1101</v>
      </c>
      <c r="C5" s="414"/>
      <c r="D5" s="414"/>
      <c r="E5" s="53"/>
      <c r="F5" s="278"/>
      <c r="G5" s="290" t="s">
        <v>584</v>
      </c>
      <c r="H5" s="175" t="s">
        <v>584</v>
      </c>
      <c r="I5" s="50" t="s">
        <v>1891</v>
      </c>
      <c r="J5" s="70">
        <v>1082.47</v>
      </c>
      <c r="K5" s="37"/>
      <c r="L5" s="49">
        <f t="shared" si="0"/>
        <v>1082.47</v>
      </c>
      <c r="M5" s="291"/>
    </row>
    <row r="6" spans="1:13" s="19" customFormat="1" ht="12.75">
      <c r="A6" s="277" t="s">
        <v>1679</v>
      </c>
      <c r="B6" s="56" t="s">
        <v>1102</v>
      </c>
      <c r="C6" s="414"/>
      <c r="D6" s="414"/>
      <c r="E6" s="53"/>
      <c r="F6" s="278"/>
      <c r="G6" s="290" t="s">
        <v>584</v>
      </c>
      <c r="H6" s="175" t="s">
        <v>584</v>
      </c>
      <c r="I6" s="50" t="s">
        <v>1891</v>
      </c>
      <c r="J6" s="70">
        <v>887.1</v>
      </c>
      <c r="K6" s="37"/>
      <c r="L6" s="49">
        <f t="shared" si="0"/>
        <v>887.1</v>
      </c>
      <c r="M6" s="291"/>
    </row>
    <row r="7" spans="1:13" s="19" customFormat="1" ht="12.75" customHeight="1">
      <c r="A7" s="277" t="s">
        <v>1683</v>
      </c>
      <c r="B7" s="56" t="s">
        <v>251</v>
      </c>
      <c r="C7" s="414" t="s">
        <v>260</v>
      </c>
      <c r="D7" s="414" t="s">
        <v>263</v>
      </c>
      <c r="E7" s="53"/>
      <c r="F7" s="278"/>
      <c r="G7" s="290" t="s">
        <v>584</v>
      </c>
      <c r="H7" s="175" t="s">
        <v>584</v>
      </c>
      <c r="I7" s="50" t="s">
        <v>1891</v>
      </c>
      <c r="J7" s="70">
        <v>1329.72</v>
      </c>
      <c r="K7" s="37"/>
      <c r="L7" s="49">
        <f t="shared" si="0"/>
        <v>1329.72</v>
      </c>
      <c r="M7" s="291"/>
    </row>
    <row r="8" spans="1:13" s="19" customFormat="1" ht="12.75">
      <c r="A8" s="277" t="s">
        <v>1014</v>
      </c>
      <c r="B8" s="56" t="s">
        <v>1103</v>
      </c>
      <c r="C8" s="414"/>
      <c r="D8" s="414"/>
      <c r="E8" s="53"/>
      <c r="F8" s="278"/>
      <c r="G8" s="290" t="s">
        <v>584</v>
      </c>
      <c r="H8" s="175" t="s">
        <v>584</v>
      </c>
      <c r="I8" s="50" t="s">
        <v>1891</v>
      </c>
      <c r="J8" s="70">
        <v>724.63</v>
      </c>
      <c r="K8" s="37"/>
      <c r="L8" s="49">
        <f t="shared" si="0"/>
        <v>724.63</v>
      </c>
      <c r="M8" s="291"/>
    </row>
    <row r="9" spans="1:13" s="19" customFormat="1" ht="12.75">
      <c r="A9" s="277" t="s">
        <v>1680</v>
      </c>
      <c r="B9" s="56" t="s">
        <v>1104</v>
      </c>
      <c r="C9" s="414"/>
      <c r="D9" s="414"/>
      <c r="E9" s="53"/>
      <c r="F9" s="278"/>
      <c r="G9" s="290" t="s">
        <v>584</v>
      </c>
      <c r="H9" s="175" t="s">
        <v>584</v>
      </c>
      <c r="I9" s="50" t="s">
        <v>1891</v>
      </c>
      <c r="J9" s="70">
        <v>1023.56</v>
      </c>
      <c r="K9" s="37"/>
      <c r="L9" s="49">
        <f t="shared" si="0"/>
        <v>1023.56</v>
      </c>
      <c r="M9" s="291"/>
    </row>
    <row r="10" spans="1:13" s="19" customFormat="1" ht="12.75">
      <c r="A10" s="277" t="s">
        <v>1013</v>
      </c>
      <c r="B10" s="56" t="s">
        <v>1105</v>
      </c>
      <c r="C10" s="414"/>
      <c r="D10" s="414"/>
      <c r="E10" s="53"/>
      <c r="F10" s="278"/>
      <c r="G10" s="290" t="s">
        <v>584</v>
      </c>
      <c r="H10" s="175" t="s">
        <v>584</v>
      </c>
      <c r="I10" s="50" t="s">
        <v>1891</v>
      </c>
      <c r="J10" s="70">
        <v>1409.78</v>
      </c>
      <c r="K10" s="37"/>
      <c r="L10" s="49">
        <f t="shared" si="0"/>
        <v>1409.78</v>
      </c>
      <c r="M10" s="291"/>
    </row>
    <row r="11" spans="1:13" s="19" customFormat="1" ht="12.75" customHeight="1">
      <c r="A11" s="277" t="s">
        <v>1685</v>
      </c>
      <c r="B11" s="56" t="s">
        <v>252</v>
      </c>
      <c r="C11" s="414" t="s">
        <v>258</v>
      </c>
      <c r="D11" s="414" t="s">
        <v>263</v>
      </c>
      <c r="E11" s="53"/>
      <c r="F11" s="278"/>
      <c r="G11" s="290" t="s">
        <v>584</v>
      </c>
      <c r="H11" s="175" t="s">
        <v>584</v>
      </c>
      <c r="I11" s="50" t="s">
        <v>1891</v>
      </c>
      <c r="J11" s="70">
        <v>874.83</v>
      </c>
      <c r="K11" s="37"/>
      <c r="L11" s="49">
        <f t="shared" si="0"/>
        <v>874.83</v>
      </c>
      <c r="M11" s="291"/>
    </row>
    <row r="12" spans="1:13" s="19" customFormat="1" ht="12.75">
      <c r="A12" s="277" t="s">
        <v>1686</v>
      </c>
      <c r="B12" s="56" t="s">
        <v>1230</v>
      </c>
      <c r="C12" s="414"/>
      <c r="D12" s="414"/>
      <c r="E12" s="53"/>
      <c r="F12" s="278"/>
      <c r="G12" s="290" t="s">
        <v>584</v>
      </c>
      <c r="H12" s="175" t="s">
        <v>584</v>
      </c>
      <c r="I12" s="50" t="s">
        <v>1891</v>
      </c>
      <c r="J12" s="70">
        <v>954.38</v>
      </c>
      <c r="K12" s="37"/>
      <c r="L12" s="49">
        <f t="shared" si="0"/>
        <v>954.38</v>
      </c>
      <c r="M12" s="291"/>
    </row>
    <row r="13" spans="1:13" s="19" customFormat="1" ht="12.75">
      <c r="A13" s="277" t="s">
        <v>1016</v>
      </c>
      <c r="B13" s="56" t="s">
        <v>1232</v>
      </c>
      <c r="C13" s="414"/>
      <c r="D13" s="414"/>
      <c r="E13" s="53"/>
      <c r="F13" s="278"/>
      <c r="G13" s="290" t="s">
        <v>584</v>
      </c>
      <c r="H13" s="175" t="s">
        <v>584</v>
      </c>
      <c r="I13" s="50" t="s">
        <v>1891</v>
      </c>
      <c r="J13" s="70">
        <v>992.21</v>
      </c>
      <c r="K13" s="37"/>
      <c r="L13" s="49">
        <f t="shared" si="0"/>
        <v>992.21</v>
      </c>
      <c r="M13" s="291"/>
    </row>
    <row r="14" spans="1:13" s="19" customFormat="1" ht="12.75">
      <c r="A14" s="277" t="s">
        <v>1017</v>
      </c>
      <c r="B14" s="56" t="s">
        <v>1236</v>
      </c>
      <c r="C14" s="414"/>
      <c r="D14" s="414"/>
      <c r="E14" s="53"/>
      <c r="F14" s="278"/>
      <c r="G14" s="290" t="s">
        <v>584</v>
      </c>
      <c r="H14" s="175" t="s">
        <v>584</v>
      </c>
      <c r="I14" s="50" t="s">
        <v>1891</v>
      </c>
      <c r="J14" s="70">
        <v>745.93</v>
      </c>
      <c r="K14" s="37"/>
      <c r="L14" s="49">
        <f t="shared" si="0"/>
        <v>745.93</v>
      </c>
      <c r="M14" s="291"/>
    </row>
    <row r="15" spans="1:13" s="19" customFormat="1" ht="12.75">
      <c r="A15" s="277" t="s">
        <v>1687</v>
      </c>
      <c r="B15" s="56" t="s">
        <v>1234</v>
      </c>
      <c r="C15" s="414"/>
      <c r="D15" s="414"/>
      <c r="E15" s="53"/>
      <c r="F15" s="278"/>
      <c r="G15" s="290" t="s">
        <v>584</v>
      </c>
      <c r="H15" s="175" t="s">
        <v>584</v>
      </c>
      <c r="I15" s="50" t="s">
        <v>1891</v>
      </c>
      <c r="J15" s="70">
        <v>1320.23</v>
      </c>
      <c r="K15" s="37"/>
      <c r="L15" s="49">
        <f t="shared" si="0"/>
        <v>1320.23</v>
      </c>
      <c r="M15" s="291"/>
    </row>
    <row r="16" spans="1:13" s="19" customFormat="1" ht="12.75">
      <c r="A16" s="277" t="s">
        <v>1018</v>
      </c>
      <c r="B16" s="56" t="s">
        <v>1240</v>
      </c>
      <c r="C16" s="414"/>
      <c r="D16" s="414"/>
      <c r="E16" s="53"/>
      <c r="F16" s="278"/>
      <c r="G16" s="290" t="s">
        <v>584</v>
      </c>
      <c r="H16" s="175" t="s">
        <v>584</v>
      </c>
      <c r="I16" s="50" t="s">
        <v>1891</v>
      </c>
      <c r="J16" s="70">
        <v>743.98</v>
      </c>
      <c r="K16" s="37"/>
      <c r="L16" s="49">
        <f t="shared" si="0"/>
        <v>743.98</v>
      </c>
      <c r="M16" s="291"/>
    </row>
    <row r="17" spans="1:13" s="19" customFormat="1" ht="12.75">
      <c r="A17" s="277" t="s">
        <v>1688</v>
      </c>
      <c r="B17" s="56" t="s">
        <v>1238</v>
      </c>
      <c r="C17" s="414"/>
      <c r="D17" s="414"/>
      <c r="E17" s="53"/>
      <c r="F17" s="278"/>
      <c r="G17" s="290" t="s">
        <v>584</v>
      </c>
      <c r="H17" s="175" t="s">
        <v>584</v>
      </c>
      <c r="I17" s="50" t="s">
        <v>1891</v>
      </c>
      <c r="J17" s="70">
        <v>1297.84</v>
      </c>
      <c r="K17" s="37"/>
      <c r="L17" s="49">
        <f t="shared" si="0"/>
        <v>1297.84</v>
      </c>
      <c r="M17" s="291"/>
    </row>
    <row r="18" spans="1:13" s="19" customFormat="1" ht="12.75">
      <c r="A18" s="277" t="s">
        <v>1019</v>
      </c>
      <c r="B18" s="56" t="s">
        <v>1243</v>
      </c>
      <c r="C18" s="414"/>
      <c r="D18" s="414"/>
      <c r="E18" s="53"/>
      <c r="F18" s="278"/>
      <c r="G18" s="290" t="s">
        <v>584</v>
      </c>
      <c r="H18" s="175" t="s">
        <v>584</v>
      </c>
      <c r="I18" s="50" t="s">
        <v>1891</v>
      </c>
      <c r="J18" s="70">
        <v>925.04</v>
      </c>
      <c r="K18" s="37"/>
      <c r="L18" s="49">
        <f t="shared" si="0"/>
        <v>925.04</v>
      </c>
      <c r="M18" s="291"/>
    </row>
    <row r="19" spans="1:13" s="19" customFormat="1" ht="12.75">
      <c r="A19" s="277" t="s">
        <v>1690</v>
      </c>
      <c r="B19" s="56" t="s">
        <v>1245</v>
      </c>
      <c r="C19" s="414"/>
      <c r="D19" s="414"/>
      <c r="E19" s="53"/>
      <c r="F19" s="278"/>
      <c r="G19" s="290" t="s">
        <v>584</v>
      </c>
      <c r="H19" s="175" t="s">
        <v>584</v>
      </c>
      <c r="I19" s="50" t="s">
        <v>1891</v>
      </c>
      <c r="J19" s="70">
        <v>1428.57</v>
      </c>
      <c r="K19" s="37"/>
      <c r="L19" s="49">
        <f t="shared" si="0"/>
        <v>1428.57</v>
      </c>
      <c r="M19" s="291"/>
    </row>
    <row r="20" spans="1:13" s="19" customFormat="1" ht="12.75">
      <c r="A20" s="277" t="s">
        <v>1020</v>
      </c>
      <c r="B20" s="56" t="s">
        <v>1247</v>
      </c>
      <c r="C20" s="414"/>
      <c r="D20" s="414"/>
      <c r="E20" s="53"/>
      <c r="F20" s="278"/>
      <c r="G20" s="290" t="s">
        <v>584</v>
      </c>
      <c r="H20" s="175" t="s">
        <v>584</v>
      </c>
      <c r="I20" s="50" t="s">
        <v>1891</v>
      </c>
      <c r="J20" s="70">
        <v>849.35</v>
      </c>
      <c r="K20" s="37"/>
      <c r="L20" s="49">
        <f t="shared" si="0"/>
        <v>849.35</v>
      </c>
      <c r="M20" s="291"/>
    </row>
    <row r="21" spans="1:13" s="19" customFormat="1" ht="12.75">
      <c r="A21" s="277" t="s">
        <v>1691</v>
      </c>
      <c r="B21" s="56" t="s">
        <v>1251</v>
      </c>
      <c r="C21" s="414"/>
      <c r="D21" s="414"/>
      <c r="E21" s="53"/>
      <c r="F21" s="278"/>
      <c r="G21" s="290" t="s">
        <v>584</v>
      </c>
      <c r="H21" s="175" t="s">
        <v>584</v>
      </c>
      <c r="I21" s="50" t="s">
        <v>1891</v>
      </c>
      <c r="J21" s="70">
        <v>1341.64</v>
      </c>
      <c r="K21" s="37"/>
      <c r="L21" s="49">
        <f t="shared" si="0"/>
        <v>1341.64</v>
      </c>
      <c r="M21" s="291"/>
    </row>
    <row r="22" spans="1:13" s="19" customFormat="1" ht="12.75">
      <c r="A22" s="277" t="s">
        <v>1692</v>
      </c>
      <c r="B22" s="56" t="s">
        <v>1255</v>
      </c>
      <c r="C22" s="414"/>
      <c r="D22" s="414"/>
      <c r="E22" s="53"/>
      <c r="F22" s="278"/>
      <c r="G22" s="290" t="s">
        <v>584</v>
      </c>
      <c r="H22" s="175" t="s">
        <v>584</v>
      </c>
      <c r="I22" s="50" t="s">
        <v>1891</v>
      </c>
      <c r="J22" s="70">
        <v>1443.74</v>
      </c>
      <c r="K22" s="37"/>
      <c r="L22" s="49">
        <f t="shared" si="0"/>
        <v>1443.74</v>
      </c>
      <c r="M22" s="291"/>
    </row>
    <row r="23" spans="1:13" s="19" customFormat="1" ht="12.75">
      <c r="A23" s="277" t="s">
        <v>1693</v>
      </c>
      <c r="B23" s="56" t="s">
        <v>1259</v>
      </c>
      <c r="C23" s="414"/>
      <c r="D23" s="414"/>
      <c r="E23" s="53"/>
      <c r="F23" s="278"/>
      <c r="G23" s="290" t="s">
        <v>584</v>
      </c>
      <c r="H23" s="175" t="s">
        <v>584</v>
      </c>
      <c r="I23" s="50" t="s">
        <v>1891</v>
      </c>
      <c r="J23" s="70">
        <v>1098.56</v>
      </c>
      <c r="K23" s="37"/>
      <c r="L23" s="171">
        <f t="shared" si="0"/>
        <v>1098.56</v>
      </c>
      <c r="M23" s="337"/>
    </row>
    <row r="24" spans="1:13" s="19" customFormat="1" ht="12.75">
      <c r="A24" s="277" t="s">
        <v>1694</v>
      </c>
      <c r="B24" s="56" t="s">
        <v>1263</v>
      </c>
      <c r="C24" s="414"/>
      <c r="D24" s="414"/>
      <c r="E24" s="53"/>
      <c r="F24" s="278"/>
      <c r="G24" s="290" t="s">
        <v>584</v>
      </c>
      <c r="H24" s="175" t="s">
        <v>584</v>
      </c>
      <c r="I24" s="50" t="s">
        <v>1891</v>
      </c>
      <c r="J24" s="70">
        <v>1444.57</v>
      </c>
      <c r="K24" s="37"/>
      <c r="L24" s="171">
        <f t="shared" si="0"/>
        <v>1444.57</v>
      </c>
      <c r="M24" s="337"/>
    </row>
    <row r="25" spans="1:13" s="19" customFormat="1" ht="12.75">
      <c r="A25" s="277" t="s">
        <v>1695</v>
      </c>
      <c r="B25" s="56" t="s">
        <v>1152</v>
      </c>
      <c r="C25" s="414"/>
      <c r="D25" s="414"/>
      <c r="E25" s="53"/>
      <c r="F25" s="278"/>
      <c r="G25" s="290" t="s">
        <v>584</v>
      </c>
      <c r="H25" s="175" t="s">
        <v>584</v>
      </c>
      <c r="I25" s="50" t="s">
        <v>1891</v>
      </c>
      <c r="J25" s="70">
        <v>1149.69</v>
      </c>
      <c r="K25" s="37"/>
      <c r="L25" s="171">
        <f t="shared" si="0"/>
        <v>1149.69</v>
      </c>
      <c r="M25" s="337"/>
    </row>
    <row r="26" spans="1:13" s="19" customFormat="1" ht="12.75">
      <c r="A26" s="277" t="s">
        <v>1696</v>
      </c>
      <c r="B26" s="56" t="s">
        <v>1153</v>
      </c>
      <c r="C26" s="414"/>
      <c r="D26" s="414"/>
      <c r="E26" s="53"/>
      <c r="F26" s="278"/>
      <c r="G26" s="290" t="s">
        <v>584</v>
      </c>
      <c r="H26" s="175" t="s">
        <v>584</v>
      </c>
      <c r="I26" s="50" t="s">
        <v>1891</v>
      </c>
      <c r="J26" s="70">
        <v>1611.46</v>
      </c>
      <c r="K26" s="37"/>
      <c r="L26" s="171">
        <f t="shared" si="0"/>
        <v>1611.46</v>
      </c>
      <c r="M26" s="337"/>
    </row>
    <row r="27" spans="1:13" s="19" customFormat="1" ht="12.75">
      <c r="A27" s="277" t="s">
        <v>997</v>
      </c>
      <c r="B27" s="56" t="s">
        <v>1154</v>
      </c>
      <c r="C27" s="414"/>
      <c r="D27" s="414"/>
      <c r="E27" s="53"/>
      <c r="F27" s="278"/>
      <c r="G27" s="290" t="s">
        <v>584</v>
      </c>
      <c r="H27" s="175" t="s">
        <v>584</v>
      </c>
      <c r="I27" s="50" t="s">
        <v>1891</v>
      </c>
      <c r="J27" s="70">
        <v>1708.25</v>
      </c>
      <c r="K27" s="37"/>
      <c r="L27" s="171">
        <f t="shared" si="0"/>
        <v>1708.25</v>
      </c>
      <c r="M27" s="337"/>
    </row>
    <row r="28" spans="1:13" s="19" customFormat="1" ht="12.75">
      <c r="A28" s="277" t="s">
        <v>998</v>
      </c>
      <c r="B28" s="56" t="s">
        <v>1155</v>
      </c>
      <c r="C28" s="414"/>
      <c r="D28" s="414"/>
      <c r="E28" s="53"/>
      <c r="F28" s="278"/>
      <c r="G28" s="290" t="s">
        <v>584</v>
      </c>
      <c r="H28" s="175" t="s">
        <v>584</v>
      </c>
      <c r="I28" s="50" t="s">
        <v>1891</v>
      </c>
      <c r="J28" s="70">
        <v>1834.46</v>
      </c>
      <c r="K28" s="37"/>
      <c r="L28" s="171">
        <f t="shared" si="0"/>
        <v>1834.46</v>
      </c>
      <c r="M28" s="337"/>
    </row>
    <row r="29" spans="1:13" s="19" customFormat="1" ht="12.75">
      <c r="A29" s="277" t="s">
        <v>1035</v>
      </c>
      <c r="B29" s="56" t="s">
        <v>1156</v>
      </c>
      <c r="C29" s="414"/>
      <c r="D29" s="414"/>
      <c r="E29" s="53"/>
      <c r="F29" s="278"/>
      <c r="G29" s="290" t="s">
        <v>584</v>
      </c>
      <c r="H29" s="175" t="s">
        <v>584</v>
      </c>
      <c r="I29" s="50" t="s">
        <v>1891</v>
      </c>
      <c r="J29" s="70">
        <v>1739.25</v>
      </c>
      <c r="K29" s="37"/>
      <c r="L29" s="171">
        <f t="shared" si="0"/>
        <v>1739.25</v>
      </c>
      <c r="M29" s="337"/>
    </row>
    <row r="30" spans="1:13" s="19" customFormat="1" ht="12.75">
      <c r="A30" s="277" t="s">
        <v>999</v>
      </c>
      <c r="B30" s="56" t="s">
        <v>1157</v>
      </c>
      <c r="C30" s="414"/>
      <c r="D30" s="414"/>
      <c r="E30" s="53"/>
      <c r="F30" s="278"/>
      <c r="G30" s="290" t="s">
        <v>584</v>
      </c>
      <c r="H30" s="175" t="s">
        <v>584</v>
      </c>
      <c r="I30" s="50" t="s">
        <v>1891</v>
      </c>
      <c r="J30" s="70">
        <v>1676.74</v>
      </c>
      <c r="K30" s="37"/>
      <c r="L30" s="171">
        <f t="shared" si="0"/>
        <v>1676.74</v>
      </c>
      <c r="M30" s="337"/>
    </row>
    <row r="31" spans="1:13" s="19" customFormat="1" ht="12.75">
      <c r="A31" s="277" t="s">
        <v>1000</v>
      </c>
      <c r="B31" s="56" t="s">
        <v>1158</v>
      </c>
      <c r="C31" s="414"/>
      <c r="D31" s="414"/>
      <c r="E31" s="53"/>
      <c r="F31" s="278"/>
      <c r="G31" s="290" t="s">
        <v>584</v>
      </c>
      <c r="H31" s="175" t="s">
        <v>584</v>
      </c>
      <c r="I31" s="50" t="s">
        <v>1891</v>
      </c>
      <c r="J31" s="70">
        <v>1776.15</v>
      </c>
      <c r="K31" s="37"/>
      <c r="L31" s="171">
        <f t="shared" si="0"/>
        <v>1776.15</v>
      </c>
      <c r="M31" s="337"/>
    </row>
    <row r="32" spans="1:13" s="19" customFormat="1" ht="12.75">
      <c r="A32" s="277" t="s">
        <v>1037</v>
      </c>
      <c r="B32" s="56" t="s">
        <v>1159</v>
      </c>
      <c r="C32" s="414"/>
      <c r="D32" s="414"/>
      <c r="E32" s="53"/>
      <c r="F32" s="278"/>
      <c r="G32" s="290" t="s">
        <v>584</v>
      </c>
      <c r="H32" s="175" t="s">
        <v>584</v>
      </c>
      <c r="I32" s="50" t="s">
        <v>1891</v>
      </c>
      <c r="J32" s="70">
        <v>1840.97</v>
      </c>
      <c r="K32" s="37"/>
      <c r="L32" s="171">
        <f t="shared" si="0"/>
        <v>1840.97</v>
      </c>
      <c r="M32" s="337"/>
    </row>
    <row r="33" spans="1:13" s="19" customFormat="1" ht="12.75">
      <c r="A33" s="277" t="s">
        <v>1001</v>
      </c>
      <c r="B33" s="56" t="s">
        <v>1160</v>
      </c>
      <c r="C33" s="414"/>
      <c r="D33" s="414"/>
      <c r="E33" s="53"/>
      <c r="F33" s="278"/>
      <c r="G33" s="290" t="s">
        <v>584</v>
      </c>
      <c r="H33" s="175" t="s">
        <v>584</v>
      </c>
      <c r="I33" s="50" t="s">
        <v>1891</v>
      </c>
      <c r="J33" s="70">
        <v>2015.66</v>
      </c>
      <c r="K33" s="37"/>
      <c r="L33" s="171">
        <f t="shared" si="0"/>
        <v>2015.66</v>
      </c>
      <c r="M33" s="337"/>
    </row>
    <row r="34" spans="1:13" s="19" customFormat="1" ht="12.75">
      <c r="A34" s="277" t="s">
        <v>1002</v>
      </c>
      <c r="B34" s="56" t="s">
        <v>1161</v>
      </c>
      <c r="C34" s="414"/>
      <c r="D34" s="414"/>
      <c r="E34" s="53"/>
      <c r="F34" s="278"/>
      <c r="G34" s="290" t="s">
        <v>584</v>
      </c>
      <c r="H34" s="175" t="s">
        <v>584</v>
      </c>
      <c r="I34" s="50" t="s">
        <v>1891</v>
      </c>
      <c r="J34" s="70">
        <v>2093.42</v>
      </c>
      <c r="K34" s="37"/>
      <c r="L34" s="171">
        <f t="shared" si="0"/>
        <v>2093.42</v>
      </c>
      <c r="M34" s="337"/>
    </row>
    <row r="35" spans="1:13" s="19" customFormat="1" ht="12.75">
      <c r="A35" s="277" t="s">
        <v>1003</v>
      </c>
      <c r="B35" s="56" t="s">
        <v>1162</v>
      </c>
      <c r="C35" s="414"/>
      <c r="D35" s="414"/>
      <c r="E35" s="53"/>
      <c r="F35" s="278"/>
      <c r="G35" s="290" t="s">
        <v>584</v>
      </c>
      <c r="H35" s="175" t="s">
        <v>584</v>
      </c>
      <c r="I35" s="50" t="s">
        <v>1891</v>
      </c>
      <c r="J35" s="70">
        <v>1862.86</v>
      </c>
      <c r="K35" s="37"/>
      <c r="L35" s="171">
        <f aca="true" t="shared" si="1" ref="L35:L61">SUM(J35:K35)</f>
        <v>1862.86</v>
      </c>
      <c r="M35" s="337"/>
    </row>
    <row r="36" spans="1:13" s="19" customFormat="1" ht="12.75">
      <c r="A36" s="277" t="s">
        <v>1004</v>
      </c>
      <c r="B36" s="56" t="s">
        <v>1163</v>
      </c>
      <c r="C36" s="414"/>
      <c r="D36" s="414"/>
      <c r="E36" s="53"/>
      <c r="F36" s="278"/>
      <c r="G36" s="290" t="s">
        <v>584</v>
      </c>
      <c r="H36" s="175" t="s">
        <v>584</v>
      </c>
      <c r="I36" s="50" t="s">
        <v>1891</v>
      </c>
      <c r="J36" s="70">
        <v>2004.8</v>
      </c>
      <c r="K36" s="37"/>
      <c r="L36" s="171">
        <f t="shared" si="1"/>
        <v>2004.8</v>
      </c>
      <c r="M36" s="337"/>
    </row>
    <row r="37" spans="1:13" s="19" customFormat="1" ht="12.75">
      <c r="A37" s="277" t="s">
        <v>1040</v>
      </c>
      <c r="B37" s="56" t="s">
        <v>1164</v>
      </c>
      <c r="C37" s="414"/>
      <c r="D37" s="414"/>
      <c r="E37" s="53"/>
      <c r="F37" s="278"/>
      <c r="G37" s="290" t="s">
        <v>584</v>
      </c>
      <c r="H37" s="175" t="s">
        <v>584</v>
      </c>
      <c r="I37" s="50" t="s">
        <v>1891</v>
      </c>
      <c r="J37" s="70">
        <v>1939.52</v>
      </c>
      <c r="K37" s="37"/>
      <c r="L37" s="171">
        <f t="shared" si="1"/>
        <v>1939.52</v>
      </c>
      <c r="M37" s="337"/>
    </row>
    <row r="38" spans="1:13" s="19" customFormat="1" ht="12.75">
      <c r="A38" s="277" t="s">
        <v>1006</v>
      </c>
      <c r="B38" s="56" t="s">
        <v>1325</v>
      </c>
      <c r="C38" s="414"/>
      <c r="D38" s="414"/>
      <c r="E38" s="53"/>
      <c r="F38" s="278"/>
      <c r="G38" s="290" t="s">
        <v>584</v>
      </c>
      <c r="H38" s="175" t="s">
        <v>584</v>
      </c>
      <c r="I38" s="50" t="s">
        <v>1891</v>
      </c>
      <c r="J38" s="70">
        <v>2313.2</v>
      </c>
      <c r="K38" s="37"/>
      <c r="L38" s="171">
        <f t="shared" si="1"/>
        <v>2313.2</v>
      </c>
      <c r="M38" s="337"/>
    </row>
    <row r="39" spans="1:13" s="19" customFormat="1" ht="12.75">
      <c r="A39" s="277" t="s">
        <v>1005</v>
      </c>
      <c r="B39" s="56" t="s">
        <v>1322</v>
      </c>
      <c r="C39" s="414"/>
      <c r="D39" s="414"/>
      <c r="E39" s="53"/>
      <c r="F39" s="278"/>
      <c r="G39" s="290" t="s">
        <v>584</v>
      </c>
      <c r="H39" s="175" t="s">
        <v>584</v>
      </c>
      <c r="I39" s="50" t="s">
        <v>1891</v>
      </c>
      <c r="J39" s="70">
        <v>2470.82</v>
      </c>
      <c r="K39" s="37"/>
      <c r="L39" s="171">
        <f t="shared" si="1"/>
        <v>2470.82</v>
      </c>
      <c r="M39" s="337"/>
    </row>
    <row r="40" spans="1:13" s="19" customFormat="1" ht="12.75">
      <c r="A40" s="277" t="s">
        <v>1042</v>
      </c>
      <c r="B40" s="56" t="s">
        <v>1327</v>
      </c>
      <c r="C40" s="414"/>
      <c r="D40" s="414"/>
      <c r="E40" s="53"/>
      <c r="F40" s="278"/>
      <c r="G40" s="290" t="s">
        <v>584</v>
      </c>
      <c r="H40" s="175" t="s">
        <v>584</v>
      </c>
      <c r="I40" s="50" t="s">
        <v>1891</v>
      </c>
      <c r="J40" s="70">
        <v>2657.48</v>
      </c>
      <c r="K40" s="37"/>
      <c r="L40" s="171">
        <f t="shared" si="1"/>
        <v>2657.48</v>
      </c>
      <c r="M40" s="337"/>
    </row>
    <row r="41" spans="1:13" s="19" customFormat="1" ht="12.75">
      <c r="A41" s="277" t="s">
        <v>1007</v>
      </c>
      <c r="B41" s="56" t="s">
        <v>1329</v>
      </c>
      <c r="C41" s="414"/>
      <c r="D41" s="414"/>
      <c r="E41" s="53"/>
      <c r="F41" s="278"/>
      <c r="G41" s="290" t="s">
        <v>584</v>
      </c>
      <c r="H41" s="175" t="s">
        <v>584</v>
      </c>
      <c r="I41" s="50" t="s">
        <v>1891</v>
      </c>
      <c r="J41" s="70">
        <v>2272.71</v>
      </c>
      <c r="K41" s="37"/>
      <c r="L41" s="171">
        <f t="shared" si="1"/>
        <v>2272.71</v>
      </c>
      <c r="M41" s="337"/>
    </row>
    <row r="42" spans="1:13" s="19" customFormat="1" ht="12.75">
      <c r="A42" s="277" t="s">
        <v>1044</v>
      </c>
      <c r="B42" s="56" t="s">
        <v>1334</v>
      </c>
      <c r="C42" s="414"/>
      <c r="D42" s="414"/>
      <c r="E42" s="53"/>
      <c r="F42" s="278"/>
      <c r="G42" s="290" t="s">
        <v>584</v>
      </c>
      <c r="H42" s="175" t="s">
        <v>584</v>
      </c>
      <c r="I42" s="50" t="s">
        <v>1891</v>
      </c>
      <c r="J42" s="70">
        <v>2395.83</v>
      </c>
      <c r="K42" s="37"/>
      <c r="L42" s="171">
        <f t="shared" si="1"/>
        <v>2395.83</v>
      </c>
      <c r="M42" s="337"/>
    </row>
    <row r="43" spans="1:13" s="19" customFormat="1" ht="12.75" customHeight="1">
      <c r="A43" s="277" t="s">
        <v>1689</v>
      </c>
      <c r="B43" s="56" t="s">
        <v>253</v>
      </c>
      <c r="C43" s="414" t="s">
        <v>258</v>
      </c>
      <c r="D43" s="414" t="s">
        <v>263</v>
      </c>
      <c r="E43" s="53"/>
      <c r="F43" s="278"/>
      <c r="G43" s="290" t="s">
        <v>584</v>
      </c>
      <c r="H43" s="175" t="s">
        <v>584</v>
      </c>
      <c r="I43" s="50" t="s">
        <v>1891</v>
      </c>
      <c r="J43" s="70">
        <v>1156.9</v>
      </c>
      <c r="K43" s="37"/>
      <c r="L43" s="171">
        <f t="shared" si="1"/>
        <v>1156.9</v>
      </c>
      <c r="M43" s="337"/>
    </row>
    <row r="44" spans="1:13" s="19" customFormat="1" ht="12.75">
      <c r="A44" s="277" t="s">
        <v>1697</v>
      </c>
      <c r="B44" s="56" t="s">
        <v>1106</v>
      </c>
      <c r="C44" s="414"/>
      <c r="D44" s="414"/>
      <c r="E44" s="53"/>
      <c r="F44" s="278"/>
      <c r="G44" s="290" t="s">
        <v>584</v>
      </c>
      <c r="H44" s="175" t="s">
        <v>584</v>
      </c>
      <c r="I44" s="50" t="s">
        <v>1891</v>
      </c>
      <c r="J44" s="70">
        <v>1569.5</v>
      </c>
      <c r="K44" s="37"/>
      <c r="L44" s="171">
        <f t="shared" si="1"/>
        <v>1569.5</v>
      </c>
      <c r="M44" s="337"/>
    </row>
    <row r="45" spans="1:13" s="19" customFormat="1" ht="12.75">
      <c r="A45" s="277" t="s">
        <v>1033</v>
      </c>
      <c r="B45" s="56" t="s">
        <v>1107</v>
      </c>
      <c r="C45" s="414"/>
      <c r="D45" s="414"/>
      <c r="E45" s="53"/>
      <c r="F45" s="278"/>
      <c r="G45" s="290" t="s">
        <v>584</v>
      </c>
      <c r="H45" s="175" t="s">
        <v>584</v>
      </c>
      <c r="I45" s="50" t="s">
        <v>1891</v>
      </c>
      <c r="J45" s="70">
        <v>1550.78</v>
      </c>
      <c r="K45" s="37"/>
      <c r="L45" s="171">
        <f t="shared" si="1"/>
        <v>1550.78</v>
      </c>
      <c r="M45" s="337"/>
    </row>
    <row r="46" spans="1:13" s="19" customFormat="1" ht="12.75">
      <c r="A46" s="277" t="s">
        <v>1039</v>
      </c>
      <c r="B46" s="56" t="s">
        <v>1108</v>
      </c>
      <c r="C46" s="414"/>
      <c r="D46" s="414"/>
      <c r="E46" s="53"/>
      <c r="F46" s="278"/>
      <c r="G46" s="290" t="s">
        <v>584</v>
      </c>
      <c r="H46" s="175" t="s">
        <v>584</v>
      </c>
      <c r="I46" s="50" t="s">
        <v>1891</v>
      </c>
      <c r="J46" s="70">
        <v>1818.56</v>
      </c>
      <c r="K46" s="37"/>
      <c r="L46" s="171">
        <f t="shared" si="1"/>
        <v>1818.56</v>
      </c>
      <c r="M46" s="337"/>
    </row>
    <row r="47" spans="1:13" s="19" customFormat="1" ht="25.5">
      <c r="A47" s="277" t="s">
        <v>1698</v>
      </c>
      <c r="B47" s="56" t="s">
        <v>1278</v>
      </c>
      <c r="C47" s="40" t="s">
        <v>258</v>
      </c>
      <c r="D47" s="40" t="s">
        <v>263</v>
      </c>
      <c r="E47" s="53"/>
      <c r="F47" s="278"/>
      <c r="G47" s="290" t="s">
        <v>584</v>
      </c>
      <c r="H47" s="175" t="s">
        <v>584</v>
      </c>
      <c r="I47" s="50" t="s">
        <v>1891</v>
      </c>
      <c r="J47" s="70">
        <v>1692.21</v>
      </c>
      <c r="K47" s="37"/>
      <c r="L47" s="171">
        <f t="shared" si="1"/>
        <v>1692.21</v>
      </c>
      <c r="M47" s="337"/>
    </row>
    <row r="48" spans="1:13" s="19" customFormat="1" ht="25.5">
      <c r="A48" s="277" t="s">
        <v>1028</v>
      </c>
      <c r="B48" s="56" t="s">
        <v>1280</v>
      </c>
      <c r="C48" s="40" t="s">
        <v>264</v>
      </c>
      <c r="D48" s="40" t="s">
        <v>263</v>
      </c>
      <c r="E48" s="53"/>
      <c r="F48" s="278"/>
      <c r="G48" s="290" t="s">
        <v>584</v>
      </c>
      <c r="H48" s="175" t="s">
        <v>584</v>
      </c>
      <c r="I48" s="50" t="s">
        <v>1891</v>
      </c>
      <c r="J48" s="70">
        <v>1572.63</v>
      </c>
      <c r="K48" s="37"/>
      <c r="L48" s="171">
        <f t="shared" si="1"/>
        <v>1572.63</v>
      </c>
      <c r="M48" s="337"/>
    </row>
    <row r="49" spans="1:13" s="19" customFormat="1" ht="25.5">
      <c r="A49" s="277" t="s">
        <v>991</v>
      </c>
      <c r="B49" s="56" t="s">
        <v>1282</v>
      </c>
      <c r="C49" s="40" t="s">
        <v>258</v>
      </c>
      <c r="D49" s="40" t="s">
        <v>263</v>
      </c>
      <c r="E49" s="53"/>
      <c r="F49" s="278"/>
      <c r="G49" s="290" t="s">
        <v>584</v>
      </c>
      <c r="H49" s="175" t="s">
        <v>584</v>
      </c>
      <c r="I49" s="50" t="s">
        <v>1891</v>
      </c>
      <c r="J49" s="70">
        <v>1675.34</v>
      </c>
      <c r="K49" s="37"/>
      <c r="L49" s="171">
        <f t="shared" si="1"/>
        <v>1675.34</v>
      </c>
      <c r="M49" s="337"/>
    </row>
    <row r="50" spans="1:13" s="19" customFormat="1" ht="25.5">
      <c r="A50" s="277" t="s">
        <v>992</v>
      </c>
      <c r="B50" s="56" t="s">
        <v>1285</v>
      </c>
      <c r="C50" s="40" t="s">
        <v>262</v>
      </c>
      <c r="D50" s="40" t="s">
        <v>259</v>
      </c>
      <c r="E50" s="53"/>
      <c r="F50" s="278"/>
      <c r="G50" s="290" t="s">
        <v>584</v>
      </c>
      <c r="H50" s="175" t="s">
        <v>584</v>
      </c>
      <c r="I50" s="50" t="s">
        <v>1891</v>
      </c>
      <c r="J50" s="70">
        <v>1950.6</v>
      </c>
      <c r="K50" s="37"/>
      <c r="L50" s="171">
        <f t="shared" si="1"/>
        <v>1950.6</v>
      </c>
      <c r="M50" s="337"/>
    </row>
    <row r="51" spans="1:13" s="19" customFormat="1" ht="25.5">
      <c r="A51" s="277" t="s">
        <v>993</v>
      </c>
      <c r="B51" s="56" t="s">
        <v>1288</v>
      </c>
      <c r="C51" s="40" t="s">
        <v>258</v>
      </c>
      <c r="D51" s="40" t="s">
        <v>263</v>
      </c>
      <c r="E51" s="53"/>
      <c r="F51" s="278"/>
      <c r="G51" s="290" t="s">
        <v>584</v>
      </c>
      <c r="H51" s="175" t="s">
        <v>584</v>
      </c>
      <c r="I51" s="50" t="s">
        <v>1891</v>
      </c>
      <c r="J51" s="70">
        <v>1724.02</v>
      </c>
      <c r="K51" s="37"/>
      <c r="L51" s="171">
        <f t="shared" si="1"/>
        <v>1724.02</v>
      </c>
      <c r="M51" s="337"/>
    </row>
    <row r="52" spans="1:13" s="19" customFormat="1" ht="25.5">
      <c r="A52" s="277" t="s">
        <v>1030</v>
      </c>
      <c r="B52" s="56" t="s">
        <v>1290</v>
      </c>
      <c r="C52" s="40" t="s">
        <v>258</v>
      </c>
      <c r="D52" s="40" t="s">
        <v>263</v>
      </c>
      <c r="E52" s="53"/>
      <c r="F52" s="278"/>
      <c r="G52" s="290" t="s">
        <v>584</v>
      </c>
      <c r="H52" s="175" t="s">
        <v>584</v>
      </c>
      <c r="I52" s="50" t="s">
        <v>1891</v>
      </c>
      <c r="J52" s="70">
        <v>1369.65</v>
      </c>
      <c r="K52" s="37"/>
      <c r="L52" s="171">
        <f t="shared" si="1"/>
        <v>1369.65</v>
      </c>
      <c r="M52" s="337"/>
    </row>
    <row r="53" spans="1:13" s="19" customFormat="1" ht="25.5">
      <c r="A53" s="277" t="s">
        <v>994</v>
      </c>
      <c r="B53" s="56" t="s">
        <v>1292</v>
      </c>
      <c r="C53" s="40" t="s">
        <v>258</v>
      </c>
      <c r="D53" s="40" t="s">
        <v>263</v>
      </c>
      <c r="E53" s="53"/>
      <c r="F53" s="278"/>
      <c r="G53" s="290" t="s">
        <v>584</v>
      </c>
      <c r="H53" s="175" t="s">
        <v>584</v>
      </c>
      <c r="I53" s="50" t="s">
        <v>1891</v>
      </c>
      <c r="J53" s="70">
        <v>1760.98</v>
      </c>
      <c r="K53" s="37"/>
      <c r="L53" s="171">
        <f t="shared" si="1"/>
        <v>1760.98</v>
      </c>
      <c r="M53" s="337"/>
    </row>
    <row r="54" spans="1:13" s="19" customFormat="1" ht="25.5">
      <c r="A54" s="277" t="s">
        <v>995</v>
      </c>
      <c r="B54" s="56" t="s">
        <v>1295</v>
      </c>
      <c r="C54" s="40" t="s">
        <v>258</v>
      </c>
      <c r="D54" s="40" t="s">
        <v>263</v>
      </c>
      <c r="E54" s="53"/>
      <c r="F54" s="278"/>
      <c r="G54" s="290" t="s">
        <v>584</v>
      </c>
      <c r="H54" s="175" t="s">
        <v>584</v>
      </c>
      <c r="I54" s="50" t="s">
        <v>1891</v>
      </c>
      <c r="J54" s="70">
        <v>1842.45</v>
      </c>
      <c r="K54" s="37"/>
      <c r="L54" s="171">
        <f t="shared" si="1"/>
        <v>1842.45</v>
      </c>
      <c r="M54" s="337"/>
    </row>
    <row r="55" spans="1:13" s="19" customFormat="1" ht="25.5">
      <c r="A55" s="277" t="s">
        <v>1890</v>
      </c>
      <c r="B55" s="56" t="s">
        <v>1297</v>
      </c>
      <c r="C55" s="40" t="s">
        <v>258</v>
      </c>
      <c r="D55" s="40" t="s">
        <v>263</v>
      </c>
      <c r="E55" s="53"/>
      <c r="F55" s="278"/>
      <c r="G55" s="290" t="s">
        <v>584</v>
      </c>
      <c r="H55" s="175" t="s">
        <v>584</v>
      </c>
      <c r="I55" s="50" t="s">
        <v>1891</v>
      </c>
      <c r="J55" s="70">
        <v>1454.56</v>
      </c>
      <c r="K55" s="37"/>
      <c r="L55" s="171">
        <f t="shared" si="1"/>
        <v>1454.56</v>
      </c>
      <c r="M55" s="337"/>
    </row>
    <row r="56" spans="1:13" s="19" customFormat="1" ht="25.5">
      <c r="A56" s="277" t="s">
        <v>996</v>
      </c>
      <c r="B56" s="56" t="s">
        <v>1299</v>
      </c>
      <c r="C56" s="40" t="s">
        <v>258</v>
      </c>
      <c r="D56" s="40" t="s">
        <v>263</v>
      </c>
      <c r="E56" s="53"/>
      <c r="F56" s="278"/>
      <c r="G56" s="290" t="s">
        <v>584</v>
      </c>
      <c r="H56" s="175" t="s">
        <v>584</v>
      </c>
      <c r="I56" s="50" t="s">
        <v>1891</v>
      </c>
      <c r="J56" s="70">
        <v>1638.17</v>
      </c>
      <c r="K56" s="37"/>
      <c r="L56" s="171">
        <f t="shared" si="1"/>
        <v>1638.17</v>
      </c>
      <c r="M56" s="337"/>
    </row>
    <row r="57" spans="1:13" s="19" customFormat="1" ht="25.5">
      <c r="A57" s="277" t="s">
        <v>1008</v>
      </c>
      <c r="B57" s="56" t="s">
        <v>1187</v>
      </c>
      <c r="C57" s="40" t="s">
        <v>260</v>
      </c>
      <c r="D57" s="40" t="s">
        <v>1509</v>
      </c>
      <c r="E57" s="53"/>
      <c r="F57" s="278"/>
      <c r="G57" s="290" t="s">
        <v>584</v>
      </c>
      <c r="H57" s="175" t="s">
        <v>584</v>
      </c>
      <c r="I57" s="50" t="s">
        <v>1891</v>
      </c>
      <c r="J57" s="70">
        <v>3156.31</v>
      </c>
      <c r="K57" s="37"/>
      <c r="L57" s="171">
        <f t="shared" si="1"/>
        <v>3156.31</v>
      </c>
      <c r="M57" s="337"/>
    </row>
    <row r="58" spans="1:13" s="19" customFormat="1" ht="12.75" customHeight="1">
      <c r="A58" s="277" t="s">
        <v>1010</v>
      </c>
      <c r="B58" s="56" t="s">
        <v>1092</v>
      </c>
      <c r="C58" s="414" t="s">
        <v>262</v>
      </c>
      <c r="D58" s="414" t="s">
        <v>263</v>
      </c>
      <c r="E58" s="53"/>
      <c r="F58" s="278"/>
      <c r="G58" s="290" t="s">
        <v>584</v>
      </c>
      <c r="H58" s="175" t="s">
        <v>584</v>
      </c>
      <c r="I58" s="50" t="s">
        <v>1891</v>
      </c>
      <c r="J58" s="70">
        <v>2503.79</v>
      </c>
      <c r="K58" s="37"/>
      <c r="L58" s="171">
        <f t="shared" si="1"/>
        <v>2503.79</v>
      </c>
      <c r="M58" s="337"/>
    </row>
    <row r="59" spans="1:13" s="19" customFormat="1" ht="12.75">
      <c r="A59" s="277" t="s">
        <v>1046</v>
      </c>
      <c r="B59" s="56" t="s">
        <v>1093</v>
      </c>
      <c r="C59" s="414"/>
      <c r="D59" s="414"/>
      <c r="E59" s="53"/>
      <c r="F59" s="278"/>
      <c r="G59" s="290" t="s">
        <v>584</v>
      </c>
      <c r="H59" s="175" t="s">
        <v>584</v>
      </c>
      <c r="I59" s="50" t="s">
        <v>1891</v>
      </c>
      <c r="J59" s="70">
        <v>2337.05</v>
      </c>
      <c r="K59" s="37"/>
      <c r="L59" s="171">
        <f t="shared" si="1"/>
        <v>2337.05</v>
      </c>
      <c r="M59" s="337"/>
    </row>
    <row r="60" spans="1:13" s="19" customFormat="1" ht="12.75">
      <c r="A60" s="277" t="s">
        <v>1009</v>
      </c>
      <c r="B60" s="56" t="s">
        <v>1094</v>
      </c>
      <c r="C60" s="414"/>
      <c r="D60" s="414"/>
      <c r="E60" s="53"/>
      <c r="F60" s="278"/>
      <c r="G60" s="290" t="s">
        <v>584</v>
      </c>
      <c r="H60" s="175" t="s">
        <v>584</v>
      </c>
      <c r="I60" s="50" t="s">
        <v>1891</v>
      </c>
      <c r="J60" s="70">
        <v>2348.27</v>
      </c>
      <c r="K60" s="37"/>
      <c r="L60" s="171">
        <f t="shared" si="1"/>
        <v>2348.27</v>
      </c>
      <c r="M60" s="337"/>
    </row>
    <row r="61" spans="1:13" s="19" customFormat="1" ht="12.75">
      <c r="A61" s="277" t="s">
        <v>1045</v>
      </c>
      <c r="B61" s="56" t="s">
        <v>1095</v>
      </c>
      <c r="C61" s="414"/>
      <c r="D61" s="414"/>
      <c r="E61" s="53"/>
      <c r="F61" s="278"/>
      <c r="G61" s="290" t="s">
        <v>584</v>
      </c>
      <c r="H61" s="175" t="s">
        <v>584</v>
      </c>
      <c r="I61" s="50" t="s">
        <v>1891</v>
      </c>
      <c r="J61" s="70">
        <v>2097.04</v>
      </c>
      <c r="K61" s="37"/>
      <c r="L61" s="171">
        <f t="shared" si="1"/>
        <v>2097.04</v>
      </c>
      <c r="M61" s="337"/>
    </row>
    <row r="62" spans="1:13" s="57" customFormat="1" ht="153">
      <c r="A62" s="279"/>
      <c r="B62" s="179"/>
      <c r="C62" s="180"/>
      <c r="D62" s="180"/>
      <c r="E62" s="180"/>
      <c r="F62" s="280"/>
      <c r="G62" s="292"/>
      <c r="H62" s="181"/>
      <c r="I62" s="183"/>
      <c r="J62" s="183"/>
      <c r="K62" s="183"/>
      <c r="L62" s="177" t="s">
        <v>1893</v>
      </c>
      <c r="M62" s="330" t="s">
        <v>1869</v>
      </c>
    </row>
    <row r="63" spans="1:13" s="57" customFormat="1" ht="25.5">
      <c r="A63" s="281" t="s">
        <v>1678</v>
      </c>
      <c r="B63" s="56" t="s">
        <v>1109</v>
      </c>
      <c r="C63" s="414" t="s">
        <v>260</v>
      </c>
      <c r="D63" s="414" t="s">
        <v>261</v>
      </c>
      <c r="E63" s="53"/>
      <c r="F63" s="278"/>
      <c r="G63" s="290" t="s">
        <v>585</v>
      </c>
      <c r="H63" s="175" t="s">
        <v>585</v>
      </c>
      <c r="I63" s="50" t="s">
        <v>1893</v>
      </c>
      <c r="J63" s="70">
        <v>4009.77</v>
      </c>
      <c r="K63" s="37"/>
      <c r="L63" s="171">
        <f>SUM(J63:K63)</f>
        <v>4009.77</v>
      </c>
      <c r="M63" s="259">
        <f>L63-$M$69</f>
        <v>821.6399999999999</v>
      </c>
    </row>
    <row r="64" spans="1:13" s="57" customFormat="1" ht="25.5">
      <c r="A64" s="281" t="s">
        <v>1012</v>
      </c>
      <c r="B64" s="56" t="s">
        <v>234</v>
      </c>
      <c r="C64" s="414"/>
      <c r="D64" s="414"/>
      <c r="E64" s="53"/>
      <c r="F64" s="278"/>
      <c r="G64" s="290" t="s">
        <v>585</v>
      </c>
      <c r="H64" s="175" t="s">
        <v>585</v>
      </c>
      <c r="I64" s="50" t="s">
        <v>1893</v>
      </c>
      <c r="J64" s="70">
        <v>3710.45</v>
      </c>
      <c r="K64" s="37"/>
      <c r="L64" s="171">
        <f>SUM(J64:K64)</f>
        <v>3710.45</v>
      </c>
      <c r="M64" s="259">
        <f>L64-$M$69</f>
        <v>522.3199999999997</v>
      </c>
    </row>
    <row r="65" spans="1:13" s="57" customFormat="1" ht="25.5">
      <c r="A65" s="281" t="s">
        <v>372</v>
      </c>
      <c r="B65" s="56" t="s">
        <v>235</v>
      </c>
      <c r="C65" s="414"/>
      <c r="D65" s="414"/>
      <c r="E65" s="53"/>
      <c r="F65" s="278"/>
      <c r="G65" s="290" t="s">
        <v>585</v>
      </c>
      <c r="H65" s="175" t="s">
        <v>585</v>
      </c>
      <c r="I65" s="50" t="s">
        <v>1893</v>
      </c>
      <c r="J65" s="70">
        <v>4008.31</v>
      </c>
      <c r="K65" s="37"/>
      <c r="L65" s="171">
        <f>SUM(J65:K65)</f>
        <v>4008.31</v>
      </c>
      <c r="M65" s="259">
        <f>L65-$M$69</f>
        <v>820.1799999999998</v>
      </c>
    </row>
    <row r="66" spans="1:13" s="57" customFormat="1" ht="25.5">
      <c r="A66" s="281" t="s">
        <v>1011</v>
      </c>
      <c r="B66" s="56" t="s">
        <v>1099</v>
      </c>
      <c r="C66" s="414"/>
      <c r="D66" s="414"/>
      <c r="E66" s="53"/>
      <c r="F66" s="278"/>
      <c r="G66" s="290" t="s">
        <v>585</v>
      </c>
      <c r="H66" s="175" t="s">
        <v>585</v>
      </c>
      <c r="I66" s="50" t="s">
        <v>1893</v>
      </c>
      <c r="J66" s="70">
        <v>4332.64</v>
      </c>
      <c r="K66" s="37"/>
      <c r="L66" s="171">
        <f>SUM(J66:K66)</f>
        <v>4332.64</v>
      </c>
      <c r="M66" s="259">
        <f>L66-$M$69</f>
        <v>1144.5100000000002</v>
      </c>
    </row>
    <row r="67" spans="1:13" s="57" customFormat="1" ht="12.75">
      <c r="A67" s="282"/>
      <c r="B67" s="185"/>
      <c r="C67" s="186"/>
      <c r="D67" s="186"/>
      <c r="E67" s="186"/>
      <c r="F67" s="283"/>
      <c r="G67" s="293"/>
      <c r="H67" s="187"/>
      <c r="I67" s="177"/>
      <c r="J67" s="178"/>
      <c r="K67" s="178"/>
      <c r="L67" s="177" t="s">
        <v>588</v>
      </c>
      <c r="M67" s="258" t="s">
        <v>588</v>
      </c>
    </row>
    <row r="68" spans="1:13" s="19" customFormat="1" ht="26.25" thickBot="1">
      <c r="A68" s="284"/>
      <c r="B68" s="285" t="s">
        <v>233</v>
      </c>
      <c r="C68" s="286" t="s">
        <v>262</v>
      </c>
      <c r="D68" s="286" t="s">
        <v>263</v>
      </c>
      <c r="E68" s="287"/>
      <c r="F68" s="288"/>
      <c r="G68" s="294" t="s">
        <v>584</v>
      </c>
      <c r="H68" s="295" t="s">
        <v>584</v>
      </c>
      <c r="I68" s="300" t="s">
        <v>589</v>
      </c>
      <c r="J68" s="301"/>
      <c r="K68" s="302"/>
      <c r="L68" s="303">
        <f>K68</f>
        <v>0</v>
      </c>
      <c r="M68" s="304"/>
    </row>
    <row r="69" spans="1:13" ht="12.75" customHeight="1">
      <c r="A69" s="416"/>
      <c r="B69" s="416"/>
      <c r="C69" s="416"/>
      <c r="D69" s="416"/>
      <c r="M69" s="11">
        <v>3188.13</v>
      </c>
    </row>
    <row r="70" spans="1:6" ht="12.75" customHeight="1">
      <c r="A70" s="415" t="s">
        <v>1198</v>
      </c>
      <c r="B70" s="415"/>
      <c r="C70" s="415"/>
      <c r="D70" s="415"/>
      <c r="E70" s="41"/>
      <c r="F70" s="41"/>
    </row>
    <row r="71" spans="1:6" ht="12.75" customHeight="1">
      <c r="A71" s="415" t="s">
        <v>1200</v>
      </c>
      <c r="B71" s="415"/>
      <c r="C71" s="415"/>
      <c r="D71" s="415"/>
      <c r="E71" s="41"/>
      <c r="F71" s="41"/>
    </row>
    <row r="72" spans="1:6" ht="12.75" customHeight="1">
      <c r="A72" s="415" t="s">
        <v>1201</v>
      </c>
      <c r="B72" s="415"/>
      <c r="C72" s="415"/>
      <c r="D72" s="415"/>
      <c r="E72" s="41"/>
      <c r="F72" s="41"/>
    </row>
    <row r="73" spans="1:6" ht="12.75" customHeight="1">
      <c r="A73" s="41"/>
      <c r="B73" s="41"/>
      <c r="C73" s="41"/>
      <c r="D73" s="41"/>
      <c r="E73" s="41"/>
      <c r="F73" s="41"/>
    </row>
    <row r="74" spans="2:4" ht="12.75">
      <c r="B74" s="13"/>
      <c r="C74" s="13"/>
      <c r="D74" s="13"/>
    </row>
    <row r="75" spans="2:7" ht="15">
      <c r="B75" s="13"/>
      <c r="C75" s="13"/>
      <c r="D75" s="13"/>
      <c r="G75" s="2"/>
    </row>
    <row r="76" spans="2:7" ht="15">
      <c r="B76" s="13"/>
      <c r="C76" s="13"/>
      <c r="D76" s="13"/>
      <c r="G76" s="2"/>
    </row>
    <row r="77" spans="2:7" ht="15">
      <c r="B77" s="13"/>
      <c r="C77" s="13"/>
      <c r="D77" s="13"/>
      <c r="G77" s="2"/>
    </row>
    <row r="78" spans="2:7" ht="15">
      <c r="B78" s="13"/>
      <c r="C78" s="13"/>
      <c r="D78" s="13"/>
      <c r="G78" s="2"/>
    </row>
    <row r="79" spans="2:7" ht="15">
      <c r="B79" s="13"/>
      <c r="C79" s="13"/>
      <c r="D79" s="13"/>
      <c r="G79" s="2"/>
    </row>
    <row r="80" spans="2:4" ht="12.75">
      <c r="B80" s="13"/>
      <c r="C80" s="13"/>
      <c r="D80" s="13"/>
    </row>
    <row r="81" spans="2:4" ht="12.75">
      <c r="B81" s="13"/>
      <c r="C81" s="13"/>
      <c r="D81" s="13"/>
    </row>
    <row r="82" spans="2:4" ht="12.75">
      <c r="B82" s="13"/>
      <c r="C82" s="13"/>
      <c r="D82" s="13"/>
    </row>
    <row r="83" spans="2:4" ht="12.75">
      <c r="B83" s="13"/>
      <c r="C83" s="13"/>
      <c r="D83" s="13"/>
    </row>
    <row r="84" spans="2:4" ht="12.75">
      <c r="B84" s="13"/>
      <c r="C84" s="13"/>
      <c r="D84" s="13"/>
    </row>
    <row r="85" spans="2:4" ht="12.75">
      <c r="B85" s="13"/>
      <c r="C85" s="13"/>
      <c r="D85" s="13"/>
    </row>
  </sheetData>
  <sheetProtection/>
  <mergeCells count="17">
    <mergeCell ref="G1:H1"/>
    <mergeCell ref="D43:D46"/>
    <mergeCell ref="A72:D72"/>
    <mergeCell ref="A69:D69"/>
    <mergeCell ref="A71:D71"/>
    <mergeCell ref="C63:C66"/>
    <mergeCell ref="D63:D66"/>
    <mergeCell ref="D11:D42"/>
    <mergeCell ref="C3:C6"/>
    <mergeCell ref="D3:D6"/>
    <mergeCell ref="A70:D70"/>
    <mergeCell ref="C58:C61"/>
    <mergeCell ref="D58:D61"/>
    <mergeCell ref="D7:D10"/>
    <mergeCell ref="C11:C42"/>
    <mergeCell ref="C7:C10"/>
    <mergeCell ref="C43:C46"/>
  </mergeCells>
  <conditionalFormatting sqref="J67 J62">
    <cfRule type="cellIs" priority="1" dxfId="0" operator="notBetween" stopIfTrue="1">
      <formula>2000</formula>
      <formula>20000</formula>
    </cfRule>
  </conditionalFormatting>
  <conditionalFormatting sqref="L68:M68">
    <cfRule type="cellIs" priority="2" dxfId="0" operator="greaterThan" stopIfTrue="1">
      <formula>500</formula>
    </cfRule>
  </conditionalFormatting>
  <conditionalFormatting sqref="M3:M61">
    <cfRule type="cellIs" priority="3" dxfId="0" operator="greaterThan" stopIfTrue="1">
      <formula>3000</formula>
    </cfRule>
  </conditionalFormatting>
  <conditionalFormatting sqref="L3:L61">
    <cfRule type="cellIs" priority="4" dxfId="0" operator="greaterThan" stopIfTrue="1">
      <formula>12000</formula>
    </cfRule>
  </conditionalFormatting>
  <conditionalFormatting sqref="L63:L66">
    <cfRule type="cellIs" priority="5" dxfId="0" operator="notBetween" stopIfTrue="1">
      <formula>1000</formula>
      <formula>15000</formula>
    </cfRule>
  </conditionalFormatting>
  <conditionalFormatting sqref="M66">
    <cfRule type="cellIs" priority="6" dxfId="0" operator="notBetween" stopIfTrue="1">
      <formula>1490</formula>
      <formula>6690</formula>
    </cfRule>
  </conditionalFormatting>
  <conditionalFormatting sqref="M65">
    <cfRule type="cellIs" priority="7" dxfId="0" operator="notBetween" stopIfTrue="1">
      <formula>-770</formula>
      <formula>4430</formula>
    </cfRule>
  </conditionalFormatting>
  <conditionalFormatting sqref="M63">
    <cfRule type="cellIs" priority="8" dxfId="0" operator="notBetween" stopIfTrue="1">
      <formula>-1900</formula>
      <formula>3300</formula>
    </cfRule>
  </conditionalFormatting>
  <conditionalFormatting sqref="M64">
    <cfRule type="cellIs" priority="9" dxfId="0" operator="notBetween" stopIfTrue="1">
      <formula>-3030</formula>
      <formula>2170</formula>
    </cfRule>
  </conditionalFormatting>
  <printOptions/>
  <pageMargins left="0.75" right="0.75" top="1" bottom="1" header="0.5" footer="0.5"/>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indexed="45"/>
  </sheetPr>
  <dimension ref="A1:M19"/>
  <sheetViews>
    <sheetView zoomScale="75" zoomScaleNormal="75"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6.5"/>
  <cols>
    <col min="1" max="1" width="9.625" style="11" customWidth="1"/>
    <col min="2" max="2" width="7.75390625" style="13" bestFit="1" customWidth="1"/>
    <col min="3" max="4" width="9.625" style="13" customWidth="1"/>
    <col min="5" max="13" width="15.625" style="13" customWidth="1"/>
    <col min="14" max="16384" width="9.00390625" style="13" customWidth="1"/>
  </cols>
  <sheetData>
    <row r="1" spans="1:13" s="11" customFormat="1" ht="38.25" customHeight="1">
      <c r="A1" s="238" t="s">
        <v>1718</v>
      </c>
      <c r="B1" s="239" t="s">
        <v>990</v>
      </c>
      <c r="C1" s="239" t="s">
        <v>323</v>
      </c>
      <c r="D1" s="239" t="s">
        <v>324</v>
      </c>
      <c r="E1" s="274" t="s">
        <v>1195</v>
      </c>
      <c r="F1" s="275" t="s">
        <v>1196</v>
      </c>
      <c r="G1" s="418" t="s">
        <v>689</v>
      </c>
      <c r="H1" s="419"/>
      <c r="I1" s="239" t="s">
        <v>682</v>
      </c>
      <c r="J1" s="239" t="s">
        <v>683</v>
      </c>
      <c r="K1" s="239" t="s">
        <v>684</v>
      </c>
      <c r="L1" s="239" t="s">
        <v>685</v>
      </c>
      <c r="M1" s="305" t="s">
        <v>686</v>
      </c>
    </row>
    <row r="2" spans="1:13" s="11" customFormat="1" ht="25.5">
      <c r="A2" s="276"/>
      <c r="B2" s="177"/>
      <c r="C2" s="178"/>
      <c r="D2" s="178"/>
      <c r="E2" s="177"/>
      <c r="F2" s="258"/>
      <c r="G2" s="176" t="s">
        <v>582</v>
      </c>
      <c r="H2" s="177" t="s">
        <v>583</v>
      </c>
      <c r="I2" s="177"/>
      <c r="J2" s="177"/>
      <c r="K2" s="177"/>
      <c r="L2" s="177" t="s">
        <v>1870</v>
      </c>
      <c r="M2" s="258" t="s">
        <v>1871</v>
      </c>
    </row>
    <row r="3" spans="1:13" ht="12.75" customHeight="1">
      <c r="A3" s="343" t="s">
        <v>1041</v>
      </c>
      <c r="B3" s="15" t="s">
        <v>380</v>
      </c>
      <c r="C3" s="420" t="s">
        <v>1533</v>
      </c>
      <c r="D3" s="421" t="s">
        <v>1534</v>
      </c>
      <c r="E3" s="27"/>
      <c r="F3" s="344"/>
      <c r="G3" s="290" t="s">
        <v>590</v>
      </c>
      <c r="H3" s="175" t="s">
        <v>590</v>
      </c>
      <c r="I3" s="50" t="s">
        <v>1870</v>
      </c>
      <c r="J3" s="70">
        <v>2841.32</v>
      </c>
      <c r="K3" s="26"/>
      <c r="L3" s="171">
        <f aca="true" t="shared" si="0" ref="L3:L10">SUM(J3:K3)</f>
        <v>2841.32</v>
      </c>
      <c r="M3" s="422">
        <f>ABS(L3-L4)</f>
        <v>3.1299999999996544</v>
      </c>
    </row>
    <row r="4" spans="1:13" ht="12.75">
      <c r="A4" s="343" t="s">
        <v>1036</v>
      </c>
      <c r="B4" s="15" t="s">
        <v>379</v>
      </c>
      <c r="C4" s="420"/>
      <c r="D4" s="421"/>
      <c r="E4" s="27"/>
      <c r="F4" s="344"/>
      <c r="G4" s="290" t="s">
        <v>590</v>
      </c>
      <c r="H4" s="175" t="s">
        <v>590</v>
      </c>
      <c r="I4" s="50" t="s">
        <v>1870</v>
      </c>
      <c r="J4" s="70">
        <v>2844.45</v>
      </c>
      <c r="K4" s="26"/>
      <c r="L4" s="171">
        <f t="shared" si="0"/>
        <v>2844.45</v>
      </c>
      <c r="M4" s="423"/>
    </row>
    <row r="5" spans="1:13" ht="12.75" customHeight="1">
      <c r="A5" s="343" t="s">
        <v>1043</v>
      </c>
      <c r="B5" s="15" t="s">
        <v>381</v>
      </c>
      <c r="C5" s="420"/>
      <c r="D5" s="421"/>
      <c r="E5" s="27"/>
      <c r="F5" s="344"/>
      <c r="G5" s="290" t="s">
        <v>590</v>
      </c>
      <c r="H5" s="175" t="s">
        <v>590</v>
      </c>
      <c r="I5" s="50" t="s">
        <v>1870</v>
      </c>
      <c r="J5" s="70">
        <v>2709.73</v>
      </c>
      <c r="K5" s="26"/>
      <c r="L5" s="171">
        <f t="shared" si="0"/>
        <v>2709.73</v>
      </c>
      <c r="M5" s="422">
        <f>ABS(L5-L6)</f>
        <v>3.849999999999909</v>
      </c>
    </row>
    <row r="6" spans="1:13" ht="12.75">
      <c r="A6" s="343" t="s">
        <v>1038</v>
      </c>
      <c r="B6" s="15" t="s">
        <v>382</v>
      </c>
      <c r="C6" s="420"/>
      <c r="D6" s="421"/>
      <c r="E6" s="27"/>
      <c r="F6" s="344"/>
      <c r="G6" s="290" t="s">
        <v>590</v>
      </c>
      <c r="H6" s="175" t="s">
        <v>590</v>
      </c>
      <c r="I6" s="50" t="s">
        <v>1870</v>
      </c>
      <c r="J6" s="70">
        <v>2713.58</v>
      </c>
      <c r="K6" s="26"/>
      <c r="L6" s="171">
        <f t="shared" si="0"/>
        <v>2713.58</v>
      </c>
      <c r="M6" s="423"/>
    </row>
    <row r="7" spans="1:13" ht="12.75" customHeight="1">
      <c r="A7" s="343" t="s">
        <v>1032</v>
      </c>
      <c r="B7" s="15" t="s">
        <v>254</v>
      </c>
      <c r="C7" s="420"/>
      <c r="D7" s="421"/>
      <c r="E7" s="27"/>
      <c r="F7" s="344"/>
      <c r="G7" s="290" t="s">
        <v>590</v>
      </c>
      <c r="H7" s="175" t="s">
        <v>590</v>
      </c>
      <c r="I7" s="50" t="s">
        <v>1870</v>
      </c>
      <c r="J7" s="70">
        <v>2470.25</v>
      </c>
      <c r="K7" s="26"/>
      <c r="L7" s="171">
        <f t="shared" si="0"/>
        <v>2470.25</v>
      </c>
      <c r="M7" s="422">
        <f>ABS(L7-L8)</f>
        <v>3.3400000000001455</v>
      </c>
    </row>
    <row r="8" spans="1:13" ht="12.75">
      <c r="A8" s="343" t="s">
        <v>1029</v>
      </c>
      <c r="B8" s="15" t="s">
        <v>255</v>
      </c>
      <c r="C8" s="420"/>
      <c r="D8" s="421"/>
      <c r="E8" s="27"/>
      <c r="F8" s="344"/>
      <c r="G8" s="290" t="s">
        <v>590</v>
      </c>
      <c r="H8" s="175" t="s">
        <v>590</v>
      </c>
      <c r="I8" s="50" t="s">
        <v>1870</v>
      </c>
      <c r="J8" s="70">
        <v>2473.59</v>
      </c>
      <c r="K8" s="26"/>
      <c r="L8" s="171">
        <f t="shared" si="0"/>
        <v>2473.59</v>
      </c>
      <c r="M8" s="423"/>
    </row>
    <row r="9" spans="1:13" ht="12.75" customHeight="1">
      <c r="A9" s="343" t="s">
        <v>1034</v>
      </c>
      <c r="B9" s="15" t="s">
        <v>1535</v>
      </c>
      <c r="C9" s="420"/>
      <c r="D9" s="421"/>
      <c r="E9" s="27"/>
      <c r="F9" s="344"/>
      <c r="G9" s="290" t="s">
        <v>590</v>
      </c>
      <c r="H9" s="175" t="s">
        <v>590</v>
      </c>
      <c r="I9" s="50" t="s">
        <v>1870</v>
      </c>
      <c r="J9" s="70">
        <v>2881.38</v>
      </c>
      <c r="K9" s="26"/>
      <c r="L9" s="171">
        <f t="shared" si="0"/>
        <v>2881.38</v>
      </c>
      <c r="M9" s="422">
        <f>ABS(L9-L10)</f>
        <v>2.7800000000002</v>
      </c>
    </row>
    <row r="10" spans="1:13" ht="12.75">
      <c r="A10" s="343" t="s">
        <v>1031</v>
      </c>
      <c r="B10" s="15" t="s">
        <v>256</v>
      </c>
      <c r="C10" s="420"/>
      <c r="D10" s="421"/>
      <c r="E10" s="27"/>
      <c r="F10" s="344"/>
      <c r="G10" s="290" t="s">
        <v>590</v>
      </c>
      <c r="H10" s="175" t="s">
        <v>590</v>
      </c>
      <c r="I10" s="50" t="s">
        <v>1870</v>
      </c>
      <c r="J10" s="70">
        <v>2878.6</v>
      </c>
      <c r="K10" s="26"/>
      <c r="L10" s="171">
        <f t="shared" si="0"/>
        <v>2878.6</v>
      </c>
      <c r="M10" s="423"/>
    </row>
    <row r="11" spans="1:13" ht="25.5">
      <c r="A11" s="359"/>
      <c r="B11" s="218"/>
      <c r="C11" s="193"/>
      <c r="D11" s="183"/>
      <c r="E11" s="193"/>
      <c r="F11" s="348"/>
      <c r="G11" s="176" t="s">
        <v>714</v>
      </c>
      <c r="H11" s="177" t="s">
        <v>715</v>
      </c>
      <c r="I11" s="183"/>
      <c r="J11" s="183"/>
      <c r="K11" s="193"/>
      <c r="L11" s="177" t="s">
        <v>857</v>
      </c>
      <c r="M11" s="403"/>
    </row>
    <row r="12" spans="1:13" ht="25.5" customHeight="1">
      <c r="A12" s="343" t="s">
        <v>475</v>
      </c>
      <c r="B12" s="15" t="s">
        <v>439</v>
      </c>
      <c r="C12" s="14" t="s">
        <v>356</v>
      </c>
      <c r="D12" s="14" t="s">
        <v>1667</v>
      </c>
      <c r="E12" s="27"/>
      <c r="F12" s="344"/>
      <c r="G12" s="290" t="s">
        <v>584</v>
      </c>
      <c r="H12" s="175" t="s">
        <v>584</v>
      </c>
      <c r="I12" s="50" t="s">
        <v>1872</v>
      </c>
      <c r="J12" s="70">
        <v>5602.45</v>
      </c>
      <c r="K12" s="37"/>
      <c r="L12" s="171">
        <f>SUM(J12:K12)</f>
        <v>5602.45</v>
      </c>
      <c r="M12" s="261"/>
    </row>
    <row r="13" spans="1:13" s="64" customFormat="1" ht="9.75" customHeight="1">
      <c r="A13" s="424"/>
      <c r="B13" s="425"/>
      <c r="C13" s="425"/>
      <c r="D13" s="425"/>
      <c r="E13" s="425"/>
      <c r="F13" s="426"/>
      <c r="G13" s="427"/>
      <c r="H13" s="428"/>
      <c r="I13" s="428"/>
      <c r="J13" s="428"/>
      <c r="K13" s="428"/>
      <c r="L13" s="428"/>
      <c r="M13" s="429"/>
    </row>
    <row r="14" spans="1:13" ht="38.25" customHeight="1" thickBot="1">
      <c r="A14" s="404" t="s">
        <v>1958</v>
      </c>
      <c r="B14" s="346" t="s">
        <v>1538</v>
      </c>
      <c r="C14" s="346" t="s">
        <v>373</v>
      </c>
      <c r="D14" s="346"/>
      <c r="E14" s="356"/>
      <c r="F14" s="357"/>
      <c r="G14" s="262" t="s">
        <v>592</v>
      </c>
      <c r="H14" s="263" t="s">
        <v>592</v>
      </c>
      <c r="I14" s="358" t="s">
        <v>1199</v>
      </c>
      <c r="J14" s="265"/>
      <c r="K14" s="265"/>
      <c r="L14" s="265"/>
      <c r="M14" s="266"/>
    </row>
    <row r="15" spans="1:9" ht="12.75">
      <c r="A15" s="430"/>
      <c r="B15" s="430"/>
      <c r="C15" s="430"/>
      <c r="D15" s="430"/>
      <c r="G15" s="48"/>
      <c r="H15" s="48"/>
      <c r="I15" s="48"/>
    </row>
    <row r="16" spans="1:6" ht="12.75" customHeight="1">
      <c r="A16" s="415" t="s">
        <v>1198</v>
      </c>
      <c r="B16" s="415"/>
      <c r="C16" s="415"/>
      <c r="D16" s="415"/>
      <c r="E16" s="41"/>
      <c r="F16" s="41"/>
    </row>
    <row r="17" spans="1:6" ht="12.75" customHeight="1">
      <c r="A17" s="415" t="s">
        <v>1200</v>
      </c>
      <c r="B17" s="415"/>
      <c r="C17" s="415"/>
      <c r="D17" s="415"/>
      <c r="E17" s="41"/>
      <c r="F17" s="41"/>
    </row>
    <row r="18" spans="1:6" ht="12.75" customHeight="1">
      <c r="A18" s="415" t="s">
        <v>1201</v>
      </c>
      <c r="B18" s="415"/>
      <c r="C18" s="415"/>
      <c r="D18" s="415"/>
      <c r="E18" s="41"/>
      <c r="F18" s="41"/>
    </row>
    <row r="19" spans="1:6" ht="12.75" customHeight="1">
      <c r="A19" s="41"/>
      <c r="B19" s="41"/>
      <c r="C19" s="41"/>
      <c r="D19" s="41"/>
      <c r="E19" s="41"/>
      <c r="F19" s="41"/>
    </row>
    <row r="20" ht="12.75" customHeight="1"/>
  </sheetData>
  <sheetProtection/>
  <mergeCells count="13">
    <mergeCell ref="M9:M10"/>
    <mergeCell ref="A16:D16"/>
    <mergeCell ref="M3:M4"/>
    <mergeCell ref="G13:M13"/>
    <mergeCell ref="M7:M8"/>
    <mergeCell ref="A15:D15"/>
    <mergeCell ref="M5:M6"/>
    <mergeCell ref="G1:H1"/>
    <mergeCell ref="A18:D18"/>
    <mergeCell ref="C3:C10"/>
    <mergeCell ref="D3:D10"/>
    <mergeCell ref="A13:F13"/>
    <mergeCell ref="A17:D17"/>
  </mergeCells>
  <conditionalFormatting sqref="M11">
    <cfRule type="cellIs" priority="1" dxfId="0" operator="greaterThan" stopIfTrue="1">
      <formula>150</formula>
    </cfRule>
  </conditionalFormatting>
  <conditionalFormatting sqref="L3:L10">
    <cfRule type="cellIs" priority="2" dxfId="0" operator="notBetween" stopIfTrue="1">
      <formula>1000</formula>
      <formula>15000</formula>
    </cfRule>
  </conditionalFormatting>
  <conditionalFormatting sqref="M3:M10">
    <cfRule type="cellIs" priority="3" dxfId="0" operator="greaterThan" stopIfTrue="1">
      <formula>20</formula>
    </cfRule>
  </conditionalFormatting>
  <conditionalFormatting sqref="L12">
    <cfRule type="cellIs" priority="4" dxfId="0" operator="greaterThan" stopIfTrue="1">
      <formula>7000</formula>
    </cfRule>
  </conditionalFormatting>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L14"/>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7" customWidth="1"/>
    <col min="2" max="4" width="9.625" style="16" customWidth="1"/>
    <col min="5" max="12" width="15.625" style="16" customWidth="1"/>
    <col min="13" max="16384" width="9.00390625" style="16" customWidth="1"/>
  </cols>
  <sheetData>
    <row r="1" spans="1:12" s="33" customFormat="1" ht="56.25" customHeight="1">
      <c r="A1" s="238" t="s">
        <v>1718</v>
      </c>
      <c r="B1" s="239" t="s">
        <v>990</v>
      </c>
      <c r="C1" s="239" t="s">
        <v>323</v>
      </c>
      <c r="D1" s="239" t="s">
        <v>324</v>
      </c>
      <c r="E1" s="274" t="s">
        <v>1195</v>
      </c>
      <c r="F1" s="275" t="s">
        <v>1196</v>
      </c>
      <c r="G1" s="418" t="s">
        <v>695</v>
      </c>
      <c r="H1" s="419"/>
      <c r="I1" s="239" t="s">
        <v>694</v>
      </c>
      <c r="J1" s="239" t="s">
        <v>683</v>
      </c>
      <c r="K1" s="239" t="s">
        <v>684</v>
      </c>
      <c r="L1" s="305" t="s">
        <v>685</v>
      </c>
    </row>
    <row r="2" spans="1:12" s="33" customFormat="1" ht="12.75">
      <c r="A2" s="276"/>
      <c r="B2" s="177"/>
      <c r="C2" s="178"/>
      <c r="D2" s="178"/>
      <c r="E2" s="177"/>
      <c r="F2" s="258"/>
      <c r="G2" s="176" t="s">
        <v>716</v>
      </c>
      <c r="H2" s="177" t="s">
        <v>717</v>
      </c>
      <c r="I2" s="177"/>
      <c r="J2" s="177"/>
      <c r="K2" s="189"/>
      <c r="L2" s="258" t="s">
        <v>690</v>
      </c>
    </row>
    <row r="3" spans="1:12" ht="19.5" customHeight="1">
      <c r="A3" s="381" t="s">
        <v>1025</v>
      </c>
      <c r="B3" s="15" t="s">
        <v>1531</v>
      </c>
      <c r="C3" s="420" t="s">
        <v>1536</v>
      </c>
      <c r="D3" s="434"/>
      <c r="E3" s="14"/>
      <c r="F3" s="353"/>
      <c r="G3" s="173" t="s">
        <v>585</v>
      </c>
      <c r="H3" s="174" t="s">
        <v>585</v>
      </c>
      <c r="I3" s="172" t="s">
        <v>580</v>
      </c>
      <c r="J3" s="69">
        <v>678.7</v>
      </c>
      <c r="K3" s="39"/>
      <c r="L3" s="402">
        <f>J3+K3</f>
        <v>678.7</v>
      </c>
    </row>
    <row r="4" spans="1:12" ht="19.5" customHeight="1">
      <c r="A4" s="381" t="s">
        <v>1027</v>
      </c>
      <c r="B4" s="32" t="s">
        <v>1121</v>
      </c>
      <c r="C4" s="433"/>
      <c r="D4" s="434"/>
      <c r="E4" s="14"/>
      <c r="F4" s="353"/>
      <c r="G4" s="173" t="s">
        <v>585</v>
      </c>
      <c r="H4" s="174" t="s">
        <v>585</v>
      </c>
      <c r="I4" s="172" t="s">
        <v>691</v>
      </c>
      <c r="J4" s="69">
        <v>509.47</v>
      </c>
      <c r="K4" s="39"/>
      <c r="L4" s="402">
        <f>J4+K4</f>
        <v>509.47</v>
      </c>
    </row>
    <row r="5" spans="1:12" ht="19.5" customHeight="1">
      <c r="A5" s="381" t="s">
        <v>1021</v>
      </c>
      <c r="B5" s="15" t="s">
        <v>1532</v>
      </c>
      <c r="C5" s="420" t="s">
        <v>1537</v>
      </c>
      <c r="D5" s="434"/>
      <c r="E5" s="14"/>
      <c r="F5" s="353"/>
      <c r="G5" s="173" t="s">
        <v>585</v>
      </c>
      <c r="H5" s="174" t="s">
        <v>585</v>
      </c>
      <c r="I5" s="172" t="s">
        <v>692</v>
      </c>
      <c r="J5" s="69">
        <v>1897.26</v>
      </c>
      <c r="K5" s="39"/>
      <c r="L5" s="402">
        <f>J5+K5</f>
        <v>1897.26</v>
      </c>
    </row>
    <row r="6" spans="1:12" ht="19.5" customHeight="1">
      <c r="A6" s="381" t="s">
        <v>1023</v>
      </c>
      <c r="B6" s="32" t="s">
        <v>1122</v>
      </c>
      <c r="C6" s="433"/>
      <c r="D6" s="434"/>
      <c r="E6" s="14"/>
      <c r="F6" s="353"/>
      <c r="G6" s="173" t="s">
        <v>585</v>
      </c>
      <c r="H6" s="174" t="s">
        <v>585</v>
      </c>
      <c r="I6" s="172" t="s">
        <v>692</v>
      </c>
      <c r="J6" s="69">
        <v>1895.76</v>
      </c>
      <c r="K6" s="39"/>
      <c r="L6" s="402">
        <f>J6+K6</f>
        <v>1895.76</v>
      </c>
    </row>
    <row r="7" spans="1:12" ht="25.5">
      <c r="A7" s="381" t="s">
        <v>1022</v>
      </c>
      <c r="B7" s="15" t="s">
        <v>1257</v>
      </c>
      <c r="C7" s="14" t="s">
        <v>1537</v>
      </c>
      <c r="D7" s="31"/>
      <c r="E7" s="14"/>
      <c r="F7" s="353"/>
      <c r="G7" s="173" t="s">
        <v>585</v>
      </c>
      <c r="H7" s="174" t="s">
        <v>585</v>
      </c>
      <c r="I7" s="172" t="s">
        <v>692</v>
      </c>
      <c r="J7" s="69">
        <v>1492.03</v>
      </c>
      <c r="K7" s="39"/>
      <c r="L7" s="402">
        <f>J7+K7</f>
        <v>1492.03</v>
      </c>
    </row>
    <row r="8" spans="1:12" ht="25.5">
      <c r="A8" s="381" t="s">
        <v>1026</v>
      </c>
      <c r="B8" s="15" t="s">
        <v>1271</v>
      </c>
      <c r="C8" s="31" t="s">
        <v>1538</v>
      </c>
      <c r="D8" s="31"/>
      <c r="E8" s="14"/>
      <c r="F8" s="353"/>
      <c r="G8" s="202" t="s">
        <v>591</v>
      </c>
      <c r="H8" s="188" t="s">
        <v>591</v>
      </c>
      <c r="I8" s="50" t="s">
        <v>693</v>
      </c>
      <c r="J8" s="67"/>
      <c r="K8" s="67"/>
      <c r="L8" s="395"/>
    </row>
    <row r="9" spans="1:12" ht="26.25" thickBot="1">
      <c r="A9" s="382" t="s">
        <v>1024</v>
      </c>
      <c r="B9" s="345" t="s">
        <v>1265</v>
      </c>
      <c r="C9" s="347" t="s">
        <v>1538</v>
      </c>
      <c r="D9" s="346" t="s">
        <v>1950</v>
      </c>
      <c r="E9" s="346"/>
      <c r="F9" s="355"/>
      <c r="G9" s="262" t="s">
        <v>591</v>
      </c>
      <c r="H9" s="263" t="s">
        <v>591</v>
      </c>
      <c r="I9" s="300" t="s">
        <v>1199</v>
      </c>
      <c r="J9" s="341"/>
      <c r="K9" s="341"/>
      <c r="L9" s="396"/>
    </row>
    <row r="11" spans="1:6" ht="12.75" customHeight="1">
      <c r="A11" s="415" t="s">
        <v>1198</v>
      </c>
      <c r="B11" s="415"/>
      <c r="C11" s="415"/>
      <c r="D11" s="415"/>
      <c r="E11" s="41"/>
      <c r="F11" s="41"/>
    </row>
    <row r="12" spans="1:6" ht="12.75" customHeight="1">
      <c r="A12" s="415" t="s">
        <v>1200</v>
      </c>
      <c r="B12" s="415"/>
      <c r="C12" s="415"/>
      <c r="D12" s="415"/>
      <c r="E12" s="41"/>
      <c r="F12" s="41"/>
    </row>
    <row r="13" spans="1:6" ht="12.75" customHeight="1">
      <c r="A13" s="415" t="s">
        <v>1201</v>
      </c>
      <c r="B13" s="415"/>
      <c r="C13" s="415"/>
      <c r="D13" s="415"/>
      <c r="E13" s="41"/>
      <c r="F13" s="41"/>
    </row>
    <row r="14" spans="1:6" ht="12.75" customHeight="1">
      <c r="A14" s="41"/>
      <c r="B14" s="41"/>
      <c r="C14" s="41"/>
      <c r="D14" s="41"/>
      <c r="E14" s="41"/>
      <c r="F14" s="41"/>
    </row>
  </sheetData>
  <sheetProtection/>
  <mergeCells count="8">
    <mergeCell ref="A11:D11"/>
    <mergeCell ref="A12:D12"/>
    <mergeCell ref="G1:H1"/>
    <mergeCell ref="A13:D13"/>
    <mergeCell ref="C3:C4"/>
    <mergeCell ref="D3:D4"/>
    <mergeCell ref="C5:C6"/>
    <mergeCell ref="D5:D6"/>
  </mergeCells>
  <conditionalFormatting sqref="L3:L7">
    <cfRule type="cellIs" priority="1" dxfId="0" operator="notBetween" stopIfTrue="1">
      <formula>500</formula>
      <formula>15000</formula>
    </cfRule>
  </conditionalFormatting>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5"/>
  </sheetPr>
  <dimension ref="A1:K8"/>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7" customWidth="1"/>
    <col min="2" max="2" width="7.625" style="16" bestFit="1" customWidth="1"/>
    <col min="3" max="4" width="9.625" style="16" customWidth="1"/>
    <col min="5" max="11" width="15.625" style="16" customWidth="1"/>
    <col min="12" max="16384" width="9.00390625" style="16" customWidth="1"/>
  </cols>
  <sheetData>
    <row r="1" spans="1:11" ht="38.25" customHeight="1">
      <c r="A1" s="238" t="s">
        <v>1718</v>
      </c>
      <c r="B1" s="239" t="s">
        <v>990</v>
      </c>
      <c r="C1" s="239" t="s">
        <v>323</v>
      </c>
      <c r="D1" s="239" t="s">
        <v>324</v>
      </c>
      <c r="E1" s="274" t="s">
        <v>1195</v>
      </c>
      <c r="F1" s="275" t="s">
        <v>1196</v>
      </c>
      <c r="G1" s="418" t="s">
        <v>689</v>
      </c>
      <c r="H1" s="419"/>
      <c r="I1" s="267" t="s">
        <v>682</v>
      </c>
      <c r="J1" s="267" t="s">
        <v>683</v>
      </c>
      <c r="K1" s="268" t="s">
        <v>684</v>
      </c>
    </row>
    <row r="2" spans="1:11" ht="25.5">
      <c r="A2" s="276"/>
      <c r="B2" s="177"/>
      <c r="C2" s="178"/>
      <c r="D2" s="178"/>
      <c r="E2" s="177"/>
      <c r="F2" s="258"/>
      <c r="G2" s="176" t="s">
        <v>594</v>
      </c>
      <c r="H2" s="177" t="s">
        <v>595</v>
      </c>
      <c r="I2" s="177" t="s">
        <v>696</v>
      </c>
      <c r="J2" s="190"/>
      <c r="K2" s="401"/>
    </row>
    <row r="3" spans="1:11" ht="26.25" thickBot="1">
      <c r="A3" s="382" t="s">
        <v>1684</v>
      </c>
      <c r="B3" s="345" t="s">
        <v>1224</v>
      </c>
      <c r="C3" s="346" t="s">
        <v>1498</v>
      </c>
      <c r="D3" s="346" t="s">
        <v>261</v>
      </c>
      <c r="E3" s="356"/>
      <c r="F3" s="357"/>
      <c r="G3" s="294" t="s">
        <v>584</v>
      </c>
      <c r="H3" s="295" t="s">
        <v>584</v>
      </c>
      <c r="I3" s="300" t="s">
        <v>596</v>
      </c>
      <c r="J3" s="301"/>
      <c r="K3" s="342"/>
    </row>
    <row r="4" ht="12.75">
      <c r="D4" s="13"/>
    </row>
    <row r="5" spans="1:6" ht="12.75" customHeight="1">
      <c r="A5" s="415" t="s">
        <v>1198</v>
      </c>
      <c r="B5" s="415"/>
      <c r="C5" s="415"/>
      <c r="D5" s="415"/>
      <c r="E5" s="41"/>
      <c r="F5" s="41"/>
    </row>
    <row r="6" spans="1:6" ht="12.75" customHeight="1">
      <c r="A6" s="415" t="s">
        <v>1200</v>
      </c>
      <c r="B6" s="415"/>
      <c r="C6" s="415"/>
      <c r="D6" s="415"/>
      <c r="E6" s="41"/>
      <c r="F6" s="41"/>
    </row>
    <row r="7" spans="1:6" ht="12.75" customHeight="1">
      <c r="A7" s="415" t="s">
        <v>1201</v>
      </c>
      <c r="B7" s="415"/>
      <c r="C7" s="415"/>
      <c r="D7" s="415"/>
      <c r="E7" s="41"/>
      <c r="F7" s="41"/>
    </row>
    <row r="8" spans="1:6" ht="12.75" customHeight="1">
      <c r="A8" s="41"/>
      <c r="B8" s="41"/>
      <c r="C8" s="41"/>
      <c r="D8" s="41"/>
      <c r="E8" s="41"/>
      <c r="F8" s="41"/>
    </row>
  </sheetData>
  <sheetProtection/>
  <mergeCells count="4">
    <mergeCell ref="A5:D5"/>
    <mergeCell ref="A6:D6"/>
    <mergeCell ref="A7:D7"/>
    <mergeCell ref="G1:H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47"/>
  </sheetPr>
  <dimension ref="A1:K96"/>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38" customWidth="1"/>
    <col min="2" max="2" width="10.125" style="24" bestFit="1" customWidth="1"/>
    <col min="3" max="4" width="9.625" style="24" customWidth="1"/>
    <col min="5" max="11" width="15.625" style="38" customWidth="1"/>
    <col min="12" max="16384" width="9.00390625" style="24" customWidth="1"/>
  </cols>
  <sheetData>
    <row r="1" spans="1:11" ht="38.25" customHeight="1">
      <c r="A1" s="238" t="s">
        <v>1718</v>
      </c>
      <c r="B1" s="239" t="s">
        <v>990</v>
      </c>
      <c r="C1" s="239" t="s">
        <v>323</v>
      </c>
      <c r="D1" s="239" t="s">
        <v>324</v>
      </c>
      <c r="E1" s="274" t="s">
        <v>1195</v>
      </c>
      <c r="F1" s="275" t="s">
        <v>1196</v>
      </c>
      <c r="G1" s="418" t="s">
        <v>695</v>
      </c>
      <c r="H1" s="419"/>
      <c r="I1" s="239" t="s">
        <v>697</v>
      </c>
      <c r="J1" s="239" t="s">
        <v>683</v>
      </c>
      <c r="K1" s="305" t="s">
        <v>684</v>
      </c>
    </row>
    <row r="2" spans="1:11" ht="25.5">
      <c r="A2" s="276"/>
      <c r="B2" s="177"/>
      <c r="C2" s="178"/>
      <c r="D2" s="178"/>
      <c r="E2" s="177"/>
      <c r="F2" s="258"/>
      <c r="G2" s="176" t="s">
        <v>594</v>
      </c>
      <c r="H2" s="177" t="s">
        <v>595</v>
      </c>
      <c r="I2" s="182"/>
      <c r="J2" s="182"/>
      <c r="K2" s="371"/>
    </row>
    <row r="3" spans="1:11" ht="12.75">
      <c r="A3" s="343" t="s">
        <v>1583</v>
      </c>
      <c r="B3" s="15" t="s">
        <v>1218</v>
      </c>
      <c r="C3" s="420" t="s">
        <v>1219</v>
      </c>
      <c r="D3" s="421" t="s">
        <v>1212</v>
      </c>
      <c r="E3" s="26"/>
      <c r="F3" s="370"/>
      <c r="G3" s="290" t="s">
        <v>584</v>
      </c>
      <c r="H3" s="175" t="s">
        <v>584</v>
      </c>
      <c r="I3" s="50" t="s">
        <v>596</v>
      </c>
      <c r="J3" s="29"/>
      <c r="K3" s="364"/>
    </row>
    <row r="4" spans="1:11" ht="12.75">
      <c r="A4" s="343" t="s">
        <v>888</v>
      </c>
      <c r="B4" s="15" t="s">
        <v>411</v>
      </c>
      <c r="C4" s="420"/>
      <c r="D4" s="421"/>
      <c r="E4" s="26"/>
      <c r="F4" s="370"/>
      <c r="G4" s="290" t="s">
        <v>584</v>
      </c>
      <c r="H4" s="175" t="s">
        <v>584</v>
      </c>
      <c r="I4" s="50" t="s">
        <v>596</v>
      </c>
      <c r="J4" s="29"/>
      <c r="K4" s="364"/>
    </row>
    <row r="5" spans="1:11" ht="12.75">
      <c r="A5" s="343" t="s">
        <v>1584</v>
      </c>
      <c r="B5" s="15" t="s">
        <v>409</v>
      </c>
      <c r="C5" s="420"/>
      <c r="D5" s="421"/>
      <c r="E5" s="26"/>
      <c r="F5" s="370"/>
      <c r="G5" s="290" t="s">
        <v>584</v>
      </c>
      <c r="H5" s="175" t="s">
        <v>584</v>
      </c>
      <c r="I5" s="50" t="s">
        <v>596</v>
      </c>
      <c r="J5" s="29"/>
      <c r="K5" s="364"/>
    </row>
    <row r="6" spans="1:11" ht="12.75">
      <c r="A6" s="343" t="s">
        <v>1585</v>
      </c>
      <c r="B6" s="15" t="s">
        <v>413</v>
      </c>
      <c r="C6" s="420"/>
      <c r="D6" s="421"/>
      <c r="E6" s="26"/>
      <c r="F6" s="370"/>
      <c r="G6" s="290" t="s">
        <v>584</v>
      </c>
      <c r="H6" s="175" t="s">
        <v>584</v>
      </c>
      <c r="I6" s="50" t="s">
        <v>596</v>
      </c>
      <c r="J6" s="29"/>
      <c r="K6" s="364"/>
    </row>
    <row r="7" spans="1:11" ht="12.75">
      <c r="A7" s="343" t="s">
        <v>1783</v>
      </c>
      <c r="B7" s="15" t="s">
        <v>419</v>
      </c>
      <c r="C7" s="420"/>
      <c r="D7" s="421"/>
      <c r="E7" s="26"/>
      <c r="F7" s="370"/>
      <c r="G7" s="290" t="s">
        <v>584</v>
      </c>
      <c r="H7" s="175" t="s">
        <v>584</v>
      </c>
      <c r="I7" s="50" t="s">
        <v>596</v>
      </c>
      <c r="J7" s="29"/>
      <c r="K7" s="364"/>
    </row>
    <row r="8" spans="1:11" ht="12.75">
      <c r="A8" s="343" t="s">
        <v>1587</v>
      </c>
      <c r="B8" s="15" t="s">
        <v>1700</v>
      </c>
      <c r="C8" s="420"/>
      <c r="D8" s="421"/>
      <c r="E8" s="26"/>
      <c r="F8" s="370"/>
      <c r="G8" s="290" t="s">
        <v>584</v>
      </c>
      <c r="H8" s="175" t="s">
        <v>584</v>
      </c>
      <c r="I8" s="50" t="s">
        <v>596</v>
      </c>
      <c r="J8" s="29"/>
      <c r="K8" s="364"/>
    </row>
    <row r="9" spans="1:11" ht="12.75">
      <c r="A9" s="343" t="s">
        <v>1588</v>
      </c>
      <c r="B9" s="15" t="s">
        <v>1704</v>
      </c>
      <c r="C9" s="420"/>
      <c r="D9" s="421"/>
      <c r="E9" s="26"/>
      <c r="F9" s="370"/>
      <c r="G9" s="290" t="s">
        <v>584</v>
      </c>
      <c r="H9" s="175" t="s">
        <v>584</v>
      </c>
      <c r="I9" s="50" t="s">
        <v>596</v>
      </c>
      <c r="J9" s="29"/>
      <c r="K9" s="364"/>
    </row>
    <row r="10" spans="1:11" ht="12.75">
      <c r="A10" s="343" t="s">
        <v>1785</v>
      </c>
      <c r="B10" s="15" t="s">
        <v>1706</v>
      </c>
      <c r="C10" s="420"/>
      <c r="D10" s="421"/>
      <c r="E10" s="26"/>
      <c r="F10" s="370"/>
      <c r="G10" s="290" t="s">
        <v>584</v>
      </c>
      <c r="H10" s="175" t="s">
        <v>584</v>
      </c>
      <c r="I10" s="50" t="s">
        <v>596</v>
      </c>
      <c r="J10" s="29"/>
      <c r="K10" s="364"/>
    </row>
    <row r="11" spans="1:11" ht="12.75">
      <c r="A11" s="343" t="s">
        <v>1053</v>
      </c>
      <c r="B11" s="15" t="s">
        <v>1365</v>
      </c>
      <c r="C11" s="420"/>
      <c r="D11" s="421"/>
      <c r="E11" s="26"/>
      <c r="F11" s="370"/>
      <c r="G11" s="290" t="s">
        <v>584</v>
      </c>
      <c r="H11" s="175" t="s">
        <v>584</v>
      </c>
      <c r="I11" s="50" t="s">
        <v>596</v>
      </c>
      <c r="J11" s="29"/>
      <c r="K11" s="364"/>
    </row>
    <row r="12" spans="1:11" ht="12.75">
      <c r="A12" s="343" t="s">
        <v>1052</v>
      </c>
      <c r="B12" s="15" t="s">
        <v>1362</v>
      </c>
      <c r="C12" s="420"/>
      <c r="D12" s="421"/>
      <c r="E12" s="26"/>
      <c r="F12" s="370"/>
      <c r="G12" s="290" t="s">
        <v>584</v>
      </c>
      <c r="H12" s="175" t="s">
        <v>584</v>
      </c>
      <c r="I12" s="50" t="s">
        <v>596</v>
      </c>
      <c r="J12" s="29"/>
      <c r="K12" s="364"/>
    </row>
    <row r="13" spans="1:11" ht="12.75">
      <c r="A13" s="343" t="s">
        <v>1051</v>
      </c>
      <c r="B13" s="15" t="s">
        <v>1358</v>
      </c>
      <c r="C13" s="420"/>
      <c r="D13" s="421"/>
      <c r="E13" s="26"/>
      <c r="F13" s="370"/>
      <c r="G13" s="290" t="s">
        <v>584</v>
      </c>
      <c r="H13" s="175" t="s">
        <v>584</v>
      </c>
      <c r="I13" s="50" t="s">
        <v>596</v>
      </c>
      <c r="J13" s="29"/>
      <c r="K13" s="364"/>
    </row>
    <row r="14" spans="1:11" ht="12.75">
      <c r="A14" s="343" t="s">
        <v>1050</v>
      </c>
      <c r="B14" s="15" t="s">
        <v>1355</v>
      </c>
      <c r="C14" s="420"/>
      <c r="D14" s="421"/>
      <c r="E14" s="26"/>
      <c r="F14" s="370"/>
      <c r="G14" s="290" t="s">
        <v>584</v>
      </c>
      <c r="H14" s="175" t="s">
        <v>584</v>
      </c>
      <c r="I14" s="50" t="s">
        <v>596</v>
      </c>
      <c r="J14" s="29"/>
      <c r="K14" s="364"/>
    </row>
    <row r="15" spans="1:11" ht="12.75">
      <c r="A15" s="343" t="s">
        <v>1049</v>
      </c>
      <c r="B15" s="15" t="s">
        <v>1351</v>
      </c>
      <c r="C15" s="420"/>
      <c r="D15" s="421"/>
      <c r="E15" s="26"/>
      <c r="F15" s="370"/>
      <c r="G15" s="290" t="s">
        <v>584</v>
      </c>
      <c r="H15" s="175" t="s">
        <v>584</v>
      </c>
      <c r="I15" s="50" t="s">
        <v>596</v>
      </c>
      <c r="J15" s="29"/>
      <c r="K15" s="364"/>
    </row>
    <row r="16" spans="1:11" ht="12.75">
      <c r="A16" s="343" t="s">
        <v>1048</v>
      </c>
      <c r="B16" s="15" t="s">
        <v>1349</v>
      </c>
      <c r="C16" s="420"/>
      <c r="D16" s="421"/>
      <c r="E16" s="26"/>
      <c r="F16" s="370"/>
      <c r="G16" s="290" t="s">
        <v>584</v>
      </c>
      <c r="H16" s="175" t="s">
        <v>584</v>
      </c>
      <c r="I16" s="50" t="s">
        <v>596</v>
      </c>
      <c r="J16" s="29"/>
      <c r="K16" s="364"/>
    </row>
    <row r="17" spans="1:11" ht="12.75">
      <c r="A17" s="343" t="s">
        <v>1047</v>
      </c>
      <c r="B17" s="15" t="s">
        <v>1346</v>
      </c>
      <c r="C17" s="420"/>
      <c r="D17" s="421"/>
      <c r="E17" s="26"/>
      <c r="F17" s="370"/>
      <c r="G17" s="290" t="s">
        <v>584</v>
      </c>
      <c r="H17" s="175" t="s">
        <v>584</v>
      </c>
      <c r="I17" s="50" t="s">
        <v>596</v>
      </c>
      <c r="J17" s="29"/>
      <c r="K17" s="364"/>
    </row>
    <row r="18" spans="1:11" ht="12.75">
      <c r="A18" s="343" t="s">
        <v>1590</v>
      </c>
      <c r="B18" s="15" t="s">
        <v>1347</v>
      </c>
      <c r="C18" s="420"/>
      <c r="D18" s="421"/>
      <c r="E18" s="26"/>
      <c r="F18" s="370"/>
      <c r="G18" s="290" t="s">
        <v>584</v>
      </c>
      <c r="H18" s="175" t="s">
        <v>584</v>
      </c>
      <c r="I18" s="50" t="s">
        <v>596</v>
      </c>
      <c r="J18" s="29"/>
      <c r="K18" s="364"/>
    </row>
    <row r="19" spans="1:11" ht="12.75">
      <c r="A19" s="343" t="s">
        <v>1069</v>
      </c>
      <c r="B19" s="15" t="s">
        <v>326</v>
      </c>
      <c r="C19" s="438" t="s">
        <v>1219</v>
      </c>
      <c r="D19" s="421" t="s">
        <v>1212</v>
      </c>
      <c r="E19" s="26"/>
      <c r="F19" s="370"/>
      <c r="G19" s="290" t="s">
        <v>584</v>
      </c>
      <c r="H19" s="175" t="s">
        <v>584</v>
      </c>
      <c r="I19" s="50" t="s">
        <v>596</v>
      </c>
      <c r="J19" s="29"/>
      <c r="K19" s="364"/>
    </row>
    <row r="20" spans="1:11" ht="12.75">
      <c r="A20" s="343" t="s">
        <v>1070</v>
      </c>
      <c r="B20" s="15" t="s">
        <v>521</v>
      </c>
      <c r="C20" s="439"/>
      <c r="D20" s="421"/>
      <c r="E20" s="26"/>
      <c r="F20" s="370"/>
      <c r="G20" s="290" t="s">
        <v>584</v>
      </c>
      <c r="H20" s="175" t="s">
        <v>584</v>
      </c>
      <c r="I20" s="50" t="s">
        <v>596</v>
      </c>
      <c r="J20" s="29"/>
      <c r="K20" s="364"/>
    </row>
    <row r="21" spans="1:11" ht="12.75">
      <c r="A21" s="343" t="s">
        <v>1071</v>
      </c>
      <c r="B21" s="15" t="s">
        <v>525</v>
      </c>
      <c r="C21" s="439"/>
      <c r="D21" s="421"/>
      <c r="E21" s="26"/>
      <c r="F21" s="370"/>
      <c r="G21" s="290" t="s">
        <v>584</v>
      </c>
      <c r="H21" s="175" t="s">
        <v>584</v>
      </c>
      <c r="I21" s="50" t="s">
        <v>596</v>
      </c>
      <c r="J21" s="29"/>
      <c r="K21" s="364"/>
    </row>
    <row r="22" spans="1:11" ht="12.75">
      <c r="A22" s="343" t="s">
        <v>1072</v>
      </c>
      <c r="B22" s="15" t="s">
        <v>4</v>
      </c>
      <c r="C22" s="439"/>
      <c r="D22" s="421"/>
      <c r="E22" s="26"/>
      <c r="F22" s="370"/>
      <c r="G22" s="290" t="s">
        <v>584</v>
      </c>
      <c r="H22" s="175" t="s">
        <v>584</v>
      </c>
      <c r="I22" s="50" t="s">
        <v>596</v>
      </c>
      <c r="J22" s="29"/>
      <c r="K22" s="364"/>
    </row>
    <row r="23" spans="1:11" ht="12.75">
      <c r="A23" s="343" t="s">
        <v>1073</v>
      </c>
      <c r="B23" s="15" t="s">
        <v>7</v>
      </c>
      <c r="C23" s="439"/>
      <c r="D23" s="421"/>
      <c r="E23" s="26"/>
      <c r="F23" s="370"/>
      <c r="G23" s="290" t="s">
        <v>584</v>
      </c>
      <c r="H23" s="175" t="s">
        <v>584</v>
      </c>
      <c r="I23" s="50" t="s">
        <v>596</v>
      </c>
      <c r="J23" s="29"/>
      <c r="K23" s="364"/>
    </row>
    <row r="24" spans="1:11" ht="12.75">
      <c r="A24" s="343" t="s">
        <v>1074</v>
      </c>
      <c r="B24" s="15" t="s">
        <v>11</v>
      </c>
      <c r="C24" s="439"/>
      <c r="D24" s="421"/>
      <c r="E24" s="26"/>
      <c r="F24" s="370"/>
      <c r="G24" s="290" t="s">
        <v>584</v>
      </c>
      <c r="H24" s="175" t="s">
        <v>584</v>
      </c>
      <c r="I24" s="50" t="s">
        <v>596</v>
      </c>
      <c r="J24" s="29"/>
      <c r="K24" s="364"/>
    </row>
    <row r="25" spans="1:11" ht="12.75">
      <c r="A25" s="343" t="s">
        <v>1075</v>
      </c>
      <c r="B25" s="15" t="s">
        <v>17</v>
      </c>
      <c r="C25" s="439"/>
      <c r="D25" s="421"/>
      <c r="E25" s="26"/>
      <c r="F25" s="370"/>
      <c r="G25" s="290" t="s">
        <v>584</v>
      </c>
      <c r="H25" s="175" t="s">
        <v>584</v>
      </c>
      <c r="I25" s="50" t="s">
        <v>596</v>
      </c>
      <c r="J25" s="29"/>
      <c r="K25" s="364"/>
    </row>
    <row r="26" spans="1:11" ht="12.75">
      <c r="A26" s="343" t="s">
        <v>1076</v>
      </c>
      <c r="B26" s="15" t="s">
        <v>21</v>
      </c>
      <c r="C26" s="439"/>
      <c r="D26" s="421"/>
      <c r="E26" s="26"/>
      <c r="F26" s="370"/>
      <c r="G26" s="290" t="s">
        <v>584</v>
      </c>
      <c r="H26" s="175" t="s">
        <v>584</v>
      </c>
      <c r="I26" s="50" t="s">
        <v>596</v>
      </c>
      <c r="J26" s="29"/>
      <c r="K26" s="364"/>
    </row>
    <row r="27" spans="1:11" ht="12.75">
      <c r="A27" s="343" t="s">
        <v>1077</v>
      </c>
      <c r="B27" s="15" t="s">
        <v>25</v>
      </c>
      <c r="C27" s="439"/>
      <c r="D27" s="421"/>
      <c r="E27" s="26"/>
      <c r="F27" s="370"/>
      <c r="G27" s="290" t="s">
        <v>584</v>
      </c>
      <c r="H27" s="175" t="s">
        <v>584</v>
      </c>
      <c r="I27" s="50" t="s">
        <v>596</v>
      </c>
      <c r="J27" s="29"/>
      <c r="K27" s="364"/>
    </row>
    <row r="28" spans="1:11" ht="12.75">
      <c r="A28" s="343" t="s">
        <v>1078</v>
      </c>
      <c r="B28" s="15" t="s">
        <v>29</v>
      </c>
      <c r="C28" s="439"/>
      <c r="D28" s="421"/>
      <c r="E28" s="26"/>
      <c r="F28" s="370"/>
      <c r="G28" s="290" t="s">
        <v>584</v>
      </c>
      <c r="H28" s="175" t="s">
        <v>584</v>
      </c>
      <c r="I28" s="50" t="s">
        <v>596</v>
      </c>
      <c r="J28" s="29"/>
      <c r="K28" s="364"/>
    </row>
    <row r="29" spans="1:11" ht="12.75">
      <c r="A29" s="343" t="s">
        <v>1079</v>
      </c>
      <c r="B29" s="15" t="s">
        <v>33</v>
      </c>
      <c r="C29" s="439"/>
      <c r="D29" s="421"/>
      <c r="E29" s="26"/>
      <c r="F29" s="370"/>
      <c r="G29" s="290" t="s">
        <v>584</v>
      </c>
      <c r="H29" s="175" t="s">
        <v>584</v>
      </c>
      <c r="I29" s="50" t="s">
        <v>596</v>
      </c>
      <c r="J29" s="29"/>
      <c r="K29" s="364"/>
    </row>
    <row r="30" spans="1:11" ht="12.75">
      <c r="A30" s="343" t="s">
        <v>1080</v>
      </c>
      <c r="B30" s="15" t="s">
        <v>37</v>
      </c>
      <c r="C30" s="439"/>
      <c r="D30" s="421"/>
      <c r="E30" s="26"/>
      <c r="F30" s="370"/>
      <c r="G30" s="290" t="s">
        <v>584</v>
      </c>
      <c r="H30" s="175" t="s">
        <v>584</v>
      </c>
      <c r="I30" s="50" t="s">
        <v>596</v>
      </c>
      <c r="J30" s="29"/>
      <c r="K30" s="364"/>
    </row>
    <row r="31" spans="1:11" ht="12.75">
      <c r="A31" s="343" t="s">
        <v>1081</v>
      </c>
      <c r="B31" s="15" t="s">
        <v>41</v>
      </c>
      <c r="C31" s="439"/>
      <c r="D31" s="421"/>
      <c r="E31" s="26"/>
      <c r="F31" s="370"/>
      <c r="G31" s="290" t="s">
        <v>584</v>
      </c>
      <c r="H31" s="175" t="s">
        <v>584</v>
      </c>
      <c r="I31" s="50" t="s">
        <v>596</v>
      </c>
      <c r="J31" s="29"/>
      <c r="K31" s="364"/>
    </row>
    <row r="32" spans="1:11" ht="12.75">
      <c r="A32" s="343" t="s">
        <v>1082</v>
      </c>
      <c r="B32" s="15" t="s">
        <v>46</v>
      </c>
      <c r="C32" s="439"/>
      <c r="D32" s="421"/>
      <c r="E32" s="26"/>
      <c r="F32" s="370"/>
      <c r="G32" s="290" t="s">
        <v>584</v>
      </c>
      <c r="H32" s="175" t="s">
        <v>584</v>
      </c>
      <c r="I32" s="50" t="s">
        <v>596</v>
      </c>
      <c r="J32" s="29"/>
      <c r="K32" s="364"/>
    </row>
    <row r="33" spans="1:11" ht="12.75">
      <c r="A33" s="343" t="s">
        <v>1083</v>
      </c>
      <c r="B33" s="15" t="s">
        <v>50</v>
      </c>
      <c r="C33" s="439"/>
      <c r="D33" s="421"/>
      <c r="E33" s="26"/>
      <c r="F33" s="370"/>
      <c r="G33" s="290" t="s">
        <v>584</v>
      </c>
      <c r="H33" s="175" t="s">
        <v>584</v>
      </c>
      <c r="I33" s="50" t="s">
        <v>596</v>
      </c>
      <c r="J33" s="29"/>
      <c r="K33" s="364"/>
    </row>
    <row r="34" spans="1:11" ht="12.75">
      <c r="A34" s="343" t="s">
        <v>1578</v>
      </c>
      <c r="B34" s="15" t="s">
        <v>53</v>
      </c>
      <c r="C34" s="439"/>
      <c r="D34" s="421"/>
      <c r="E34" s="26"/>
      <c r="F34" s="370"/>
      <c r="G34" s="290" t="s">
        <v>584</v>
      </c>
      <c r="H34" s="175" t="s">
        <v>584</v>
      </c>
      <c r="I34" s="50" t="s">
        <v>596</v>
      </c>
      <c r="J34" s="29"/>
      <c r="K34" s="364"/>
    </row>
    <row r="35" spans="1:11" ht="12.75">
      <c r="A35" s="343" t="s">
        <v>1579</v>
      </c>
      <c r="B35" s="15" t="s">
        <v>57</v>
      </c>
      <c r="C35" s="439"/>
      <c r="D35" s="421"/>
      <c r="E35" s="26"/>
      <c r="F35" s="370"/>
      <c r="G35" s="290" t="s">
        <v>584</v>
      </c>
      <c r="H35" s="175" t="s">
        <v>584</v>
      </c>
      <c r="I35" s="50" t="s">
        <v>596</v>
      </c>
      <c r="J35" s="29"/>
      <c r="K35" s="364"/>
    </row>
    <row r="36" spans="1:11" ht="12.75">
      <c r="A36" s="343" t="s">
        <v>884</v>
      </c>
      <c r="B36" s="15" t="s">
        <v>63</v>
      </c>
      <c r="C36" s="439"/>
      <c r="D36" s="421"/>
      <c r="E36" s="26"/>
      <c r="F36" s="370"/>
      <c r="G36" s="290" t="s">
        <v>584</v>
      </c>
      <c r="H36" s="175" t="s">
        <v>584</v>
      </c>
      <c r="I36" s="50" t="s">
        <v>596</v>
      </c>
      <c r="J36" s="29"/>
      <c r="K36" s="364"/>
    </row>
    <row r="37" spans="1:11" ht="12.75">
      <c r="A37" s="343" t="s">
        <v>1580</v>
      </c>
      <c r="B37" s="15" t="s">
        <v>61</v>
      </c>
      <c r="C37" s="439"/>
      <c r="D37" s="421"/>
      <c r="E37" s="26"/>
      <c r="F37" s="370"/>
      <c r="G37" s="290" t="s">
        <v>584</v>
      </c>
      <c r="H37" s="175" t="s">
        <v>584</v>
      </c>
      <c r="I37" s="50" t="s">
        <v>596</v>
      </c>
      <c r="J37" s="29"/>
      <c r="K37" s="364"/>
    </row>
    <row r="38" spans="1:11" ht="12.75">
      <c r="A38" s="343" t="s">
        <v>1581</v>
      </c>
      <c r="B38" s="15" t="s">
        <v>65</v>
      </c>
      <c r="C38" s="439"/>
      <c r="D38" s="421"/>
      <c r="E38" s="26"/>
      <c r="F38" s="370"/>
      <c r="G38" s="290" t="s">
        <v>584</v>
      </c>
      <c r="H38" s="175" t="s">
        <v>584</v>
      </c>
      <c r="I38" s="50" t="s">
        <v>596</v>
      </c>
      <c r="J38" s="29"/>
      <c r="K38" s="364"/>
    </row>
    <row r="39" spans="1:11" ht="12.75">
      <c r="A39" s="343" t="s">
        <v>1056</v>
      </c>
      <c r="B39" s="15" t="s">
        <v>1063</v>
      </c>
      <c r="C39" s="439"/>
      <c r="D39" s="421"/>
      <c r="E39" s="26"/>
      <c r="F39" s="370"/>
      <c r="G39" s="290" t="s">
        <v>584</v>
      </c>
      <c r="H39" s="175" t="s">
        <v>584</v>
      </c>
      <c r="I39" s="50" t="s">
        <v>596</v>
      </c>
      <c r="J39" s="29"/>
      <c r="K39" s="364"/>
    </row>
    <row r="40" spans="1:11" ht="12.75">
      <c r="A40" s="343" t="s">
        <v>1057</v>
      </c>
      <c r="B40" s="15" t="s">
        <v>1755</v>
      </c>
      <c r="C40" s="439"/>
      <c r="D40" s="421"/>
      <c r="E40" s="26"/>
      <c r="F40" s="370"/>
      <c r="G40" s="290" t="s">
        <v>584</v>
      </c>
      <c r="H40" s="175" t="s">
        <v>584</v>
      </c>
      <c r="I40" s="50" t="s">
        <v>596</v>
      </c>
      <c r="J40" s="29"/>
      <c r="K40" s="364"/>
    </row>
    <row r="41" spans="1:11" ht="12.75">
      <c r="A41" s="343" t="s">
        <v>1058</v>
      </c>
      <c r="B41" s="15" t="s">
        <v>1759</v>
      </c>
      <c r="C41" s="439"/>
      <c r="D41" s="421"/>
      <c r="E41" s="26"/>
      <c r="F41" s="370"/>
      <c r="G41" s="290" t="s">
        <v>584</v>
      </c>
      <c r="H41" s="175" t="s">
        <v>584</v>
      </c>
      <c r="I41" s="50" t="s">
        <v>596</v>
      </c>
      <c r="J41" s="29"/>
      <c r="K41" s="364"/>
    </row>
    <row r="42" spans="1:11" ht="12.75">
      <c r="A42" s="343" t="s">
        <v>1064</v>
      </c>
      <c r="B42" s="15" t="s">
        <v>1059</v>
      </c>
      <c r="C42" s="439"/>
      <c r="D42" s="421"/>
      <c r="E42" s="26"/>
      <c r="F42" s="370"/>
      <c r="G42" s="290" t="s">
        <v>584</v>
      </c>
      <c r="H42" s="175" t="s">
        <v>584</v>
      </c>
      <c r="I42" s="50" t="s">
        <v>596</v>
      </c>
      <c r="J42" s="29"/>
      <c r="K42" s="364"/>
    </row>
    <row r="43" spans="1:11" ht="12.75">
      <c r="A43" s="343" t="s">
        <v>1065</v>
      </c>
      <c r="B43" s="15" t="s">
        <v>1060</v>
      </c>
      <c r="C43" s="439"/>
      <c r="D43" s="421"/>
      <c r="E43" s="26"/>
      <c r="F43" s="370"/>
      <c r="G43" s="290" t="s">
        <v>584</v>
      </c>
      <c r="H43" s="175" t="s">
        <v>584</v>
      </c>
      <c r="I43" s="50" t="s">
        <v>596</v>
      </c>
      <c r="J43" s="29"/>
      <c r="K43" s="364"/>
    </row>
    <row r="44" spans="1:11" ht="12.75">
      <c r="A44" s="343" t="s">
        <v>1066</v>
      </c>
      <c r="B44" s="15" t="s">
        <v>1061</v>
      </c>
      <c r="C44" s="439"/>
      <c r="D44" s="421"/>
      <c r="E44" s="26"/>
      <c r="F44" s="370"/>
      <c r="G44" s="290" t="s">
        <v>584</v>
      </c>
      <c r="H44" s="175" t="s">
        <v>584</v>
      </c>
      <c r="I44" s="50" t="s">
        <v>596</v>
      </c>
      <c r="J44" s="29"/>
      <c r="K44" s="364"/>
    </row>
    <row r="45" spans="1:11" ht="12.75">
      <c r="A45" s="343" t="s">
        <v>1067</v>
      </c>
      <c r="B45" s="15" t="s">
        <v>1062</v>
      </c>
      <c r="C45" s="440"/>
      <c r="D45" s="421"/>
      <c r="E45" s="26"/>
      <c r="F45" s="370"/>
      <c r="G45" s="290" t="s">
        <v>584</v>
      </c>
      <c r="H45" s="175" t="s">
        <v>584</v>
      </c>
      <c r="I45" s="50" t="s">
        <v>596</v>
      </c>
      <c r="J45" s="29"/>
      <c r="K45" s="364"/>
    </row>
    <row r="46" spans="1:11" ht="25.5">
      <c r="A46" s="343" t="s">
        <v>1068</v>
      </c>
      <c r="B46" s="15" t="s">
        <v>1781</v>
      </c>
      <c r="C46" s="14" t="s">
        <v>1219</v>
      </c>
      <c r="D46" s="26" t="s">
        <v>1212</v>
      </c>
      <c r="E46" s="26"/>
      <c r="F46" s="370"/>
      <c r="G46" s="290" t="s">
        <v>584</v>
      </c>
      <c r="H46" s="175" t="s">
        <v>584</v>
      </c>
      <c r="I46" s="50" t="s">
        <v>596</v>
      </c>
      <c r="J46" s="29"/>
      <c r="K46" s="364"/>
    </row>
    <row r="47" spans="1:11" ht="25.5">
      <c r="A47" s="343" t="s">
        <v>868</v>
      </c>
      <c r="B47" s="15" t="s">
        <v>523</v>
      </c>
      <c r="C47" s="14" t="s">
        <v>1219</v>
      </c>
      <c r="D47" s="26" t="s">
        <v>1212</v>
      </c>
      <c r="E47" s="26"/>
      <c r="F47" s="370"/>
      <c r="G47" s="290" t="s">
        <v>584</v>
      </c>
      <c r="H47" s="175" t="s">
        <v>584</v>
      </c>
      <c r="I47" s="50" t="s">
        <v>596</v>
      </c>
      <c r="J47" s="29"/>
      <c r="K47" s="364"/>
    </row>
    <row r="48" spans="1:11" ht="25.5">
      <c r="A48" s="343" t="s">
        <v>886</v>
      </c>
      <c r="B48" s="15" t="s">
        <v>71</v>
      </c>
      <c r="C48" s="14" t="s">
        <v>1219</v>
      </c>
      <c r="D48" s="26" t="s">
        <v>1212</v>
      </c>
      <c r="E48" s="26"/>
      <c r="F48" s="370"/>
      <c r="G48" s="290" t="s">
        <v>584</v>
      </c>
      <c r="H48" s="175" t="s">
        <v>584</v>
      </c>
      <c r="I48" s="50" t="s">
        <v>596</v>
      </c>
      <c r="J48" s="29"/>
      <c r="K48" s="364"/>
    </row>
    <row r="49" spans="1:11" ht="25.5">
      <c r="A49" s="343" t="s">
        <v>1055</v>
      </c>
      <c r="B49" s="15" t="s">
        <v>1372</v>
      </c>
      <c r="C49" s="14" t="s">
        <v>1219</v>
      </c>
      <c r="D49" s="26" t="s">
        <v>1212</v>
      </c>
      <c r="E49" s="26"/>
      <c r="F49" s="370"/>
      <c r="G49" s="290" t="s">
        <v>584</v>
      </c>
      <c r="H49" s="175" t="s">
        <v>584</v>
      </c>
      <c r="I49" s="50" t="s">
        <v>596</v>
      </c>
      <c r="J49" s="29"/>
      <c r="K49" s="364"/>
    </row>
    <row r="50" spans="1:11" ht="25.5">
      <c r="A50" s="343" t="s">
        <v>885</v>
      </c>
      <c r="B50" s="15" t="s">
        <v>67</v>
      </c>
      <c r="C50" s="14" t="s">
        <v>1219</v>
      </c>
      <c r="D50" s="26" t="s">
        <v>1212</v>
      </c>
      <c r="E50" s="26"/>
      <c r="F50" s="370"/>
      <c r="G50" s="290" t="s">
        <v>584</v>
      </c>
      <c r="H50" s="175" t="s">
        <v>584</v>
      </c>
      <c r="I50" s="50" t="s">
        <v>596</v>
      </c>
      <c r="J50" s="29"/>
      <c r="K50" s="364"/>
    </row>
    <row r="51" spans="1:11" ht="25.5">
      <c r="A51" s="343" t="s">
        <v>1054</v>
      </c>
      <c r="B51" s="15" t="s">
        <v>1369</v>
      </c>
      <c r="C51" s="14" t="s">
        <v>1219</v>
      </c>
      <c r="D51" s="26" t="s">
        <v>1212</v>
      </c>
      <c r="E51" s="26"/>
      <c r="F51" s="370"/>
      <c r="G51" s="290" t="s">
        <v>584</v>
      </c>
      <c r="H51" s="175" t="s">
        <v>584</v>
      </c>
      <c r="I51" s="50" t="s">
        <v>596</v>
      </c>
      <c r="J51" s="29"/>
      <c r="K51" s="364"/>
    </row>
    <row r="52" spans="1:11" ht="25.5">
      <c r="A52" s="343" t="s">
        <v>887</v>
      </c>
      <c r="B52" s="15" t="s">
        <v>77</v>
      </c>
      <c r="C52" s="14" t="s">
        <v>1219</v>
      </c>
      <c r="D52" s="26" t="s">
        <v>1212</v>
      </c>
      <c r="E52" s="26"/>
      <c r="F52" s="370"/>
      <c r="G52" s="290" t="s">
        <v>584</v>
      </c>
      <c r="H52" s="175" t="s">
        <v>584</v>
      </c>
      <c r="I52" s="50" t="s">
        <v>596</v>
      </c>
      <c r="J52" s="29"/>
      <c r="K52" s="364"/>
    </row>
    <row r="53" spans="1:11" ht="25.5">
      <c r="A53" s="343" t="s">
        <v>882</v>
      </c>
      <c r="B53" s="15" t="s">
        <v>55</v>
      </c>
      <c r="C53" s="14" t="s">
        <v>1219</v>
      </c>
      <c r="D53" s="26" t="s">
        <v>1212</v>
      </c>
      <c r="E53" s="26"/>
      <c r="F53" s="370"/>
      <c r="G53" s="290" t="s">
        <v>584</v>
      </c>
      <c r="H53" s="175" t="s">
        <v>584</v>
      </c>
      <c r="I53" s="50" t="s">
        <v>596</v>
      </c>
      <c r="J53" s="29"/>
      <c r="K53" s="364"/>
    </row>
    <row r="54" spans="1:11" ht="25.5">
      <c r="A54" s="343" t="s">
        <v>883</v>
      </c>
      <c r="B54" s="15" t="s">
        <v>59</v>
      </c>
      <c r="C54" s="14" t="s">
        <v>1219</v>
      </c>
      <c r="D54" s="26" t="s">
        <v>1212</v>
      </c>
      <c r="E54" s="26"/>
      <c r="F54" s="370"/>
      <c r="G54" s="290" t="s">
        <v>584</v>
      </c>
      <c r="H54" s="175" t="s">
        <v>584</v>
      </c>
      <c r="I54" s="50" t="s">
        <v>596</v>
      </c>
      <c r="J54" s="29"/>
      <c r="K54" s="364"/>
    </row>
    <row r="55" spans="1:11" ht="25.5">
      <c r="A55" s="343" t="s">
        <v>1589</v>
      </c>
      <c r="B55" s="15" t="s">
        <v>1708</v>
      </c>
      <c r="C55" s="14" t="s">
        <v>739</v>
      </c>
      <c r="D55" s="26" t="s">
        <v>1212</v>
      </c>
      <c r="E55" s="26"/>
      <c r="F55" s="370"/>
      <c r="G55" s="290" t="s">
        <v>584</v>
      </c>
      <c r="H55" s="175" t="s">
        <v>584</v>
      </c>
      <c r="I55" s="50" t="s">
        <v>596</v>
      </c>
      <c r="J55" s="29"/>
      <c r="K55" s="364"/>
    </row>
    <row r="56" spans="1:11" ht="25.5">
      <c r="A56" s="343" t="s">
        <v>1582</v>
      </c>
      <c r="B56" s="15" t="s">
        <v>69</v>
      </c>
      <c r="C56" s="14" t="s">
        <v>1219</v>
      </c>
      <c r="D56" s="26" t="s">
        <v>1951</v>
      </c>
      <c r="E56" s="26"/>
      <c r="F56" s="370"/>
      <c r="G56" s="290" t="s">
        <v>584</v>
      </c>
      <c r="H56" s="175" t="s">
        <v>584</v>
      </c>
      <c r="I56" s="50" t="s">
        <v>596</v>
      </c>
      <c r="J56" s="29"/>
      <c r="K56" s="364"/>
    </row>
    <row r="57" spans="1:11" ht="25.5">
      <c r="A57" s="343" t="s">
        <v>866</v>
      </c>
      <c r="B57" s="15" t="s">
        <v>515</v>
      </c>
      <c r="C57" s="14" t="s">
        <v>1219</v>
      </c>
      <c r="D57" s="26" t="s">
        <v>1212</v>
      </c>
      <c r="E57" s="26"/>
      <c r="F57" s="370"/>
      <c r="G57" s="290" t="s">
        <v>584</v>
      </c>
      <c r="H57" s="175" t="s">
        <v>584</v>
      </c>
      <c r="I57" s="50" t="s">
        <v>596</v>
      </c>
      <c r="J57" s="29"/>
      <c r="K57" s="364"/>
    </row>
    <row r="58" spans="1:11" ht="25.5">
      <c r="A58" s="343" t="s">
        <v>865</v>
      </c>
      <c r="B58" s="15" t="s">
        <v>1777</v>
      </c>
      <c r="C58" s="14" t="s">
        <v>739</v>
      </c>
      <c r="D58" s="26" t="s">
        <v>1212</v>
      </c>
      <c r="E58" s="26"/>
      <c r="F58" s="370"/>
      <c r="G58" s="290" t="s">
        <v>584</v>
      </c>
      <c r="H58" s="175" t="s">
        <v>584</v>
      </c>
      <c r="I58" s="50" t="s">
        <v>596</v>
      </c>
      <c r="J58" s="29"/>
      <c r="K58" s="364"/>
    </row>
    <row r="59" spans="1:11" ht="25.5">
      <c r="A59" s="343" t="s">
        <v>877</v>
      </c>
      <c r="B59" s="15" t="s">
        <v>35</v>
      </c>
      <c r="C59" s="14" t="s">
        <v>1219</v>
      </c>
      <c r="D59" s="26" t="s">
        <v>1212</v>
      </c>
      <c r="E59" s="26"/>
      <c r="F59" s="370"/>
      <c r="G59" s="290" t="s">
        <v>584</v>
      </c>
      <c r="H59" s="175" t="s">
        <v>584</v>
      </c>
      <c r="I59" s="50" t="s">
        <v>596</v>
      </c>
      <c r="J59" s="29"/>
      <c r="K59" s="364"/>
    </row>
    <row r="60" spans="1:11" ht="25.5">
      <c r="A60" s="343" t="s">
        <v>1782</v>
      </c>
      <c r="B60" s="15" t="s">
        <v>415</v>
      </c>
      <c r="C60" s="14" t="s">
        <v>739</v>
      </c>
      <c r="D60" s="26" t="s">
        <v>1212</v>
      </c>
      <c r="E60" s="26"/>
      <c r="F60" s="370"/>
      <c r="G60" s="290" t="s">
        <v>584</v>
      </c>
      <c r="H60" s="175" t="s">
        <v>584</v>
      </c>
      <c r="I60" s="50" t="s">
        <v>596</v>
      </c>
      <c r="J60" s="29"/>
      <c r="K60" s="364"/>
    </row>
    <row r="61" spans="1:11" ht="25.5">
      <c r="A61" s="343" t="s">
        <v>1591</v>
      </c>
      <c r="B61" s="15" t="s">
        <v>1350</v>
      </c>
      <c r="C61" s="14" t="s">
        <v>739</v>
      </c>
      <c r="D61" s="26" t="s">
        <v>1212</v>
      </c>
      <c r="E61" s="26"/>
      <c r="F61" s="370"/>
      <c r="G61" s="290" t="s">
        <v>584</v>
      </c>
      <c r="H61" s="175" t="s">
        <v>584</v>
      </c>
      <c r="I61" s="50" t="s">
        <v>596</v>
      </c>
      <c r="J61" s="29"/>
      <c r="K61" s="364"/>
    </row>
    <row r="62" spans="1:11" ht="25.5">
      <c r="A62" s="343" t="s">
        <v>876</v>
      </c>
      <c r="B62" s="15" t="s">
        <v>31</v>
      </c>
      <c r="C62" s="14" t="s">
        <v>740</v>
      </c>
      <c r="D62" s="26" t="s">
        <v>1212</v>
      </c>
      <c r="E62" s="26"/>
      <c r="F62" s="370"/>
      <c r="G62" s="290" t="s">
        <v>585</v>
      </c>
      <c r="H62" s="175" t="s">
        <v>585</v>
      </c>
      <c r="I62" s="50" t="s">
        <v>596</v>
      </c>
      <c r="J62" s="29"/>
      <c r="K62" s="364"/>
    </row>
    <row r="63" spans="1:11" ht="25.5">
      <c r="A63" s="343" t="s">
        <v>867</v>
      </c>
      <c r="B63" s="15" t="s">
        <v>519</v>
      </c>
      <c r="C63" s="14" t="s">
        <v>740</v>
      </c>
      <c r="D63" s="26" t="s">
        <v>1212</v>
      </c>
      <c r="E63" s="26"/>
      <c r="F63" s="370"/>
      <c r="G63" s="290" t="s">
        <v>585</v>
      </c>
      <c r="H63" s="175" t="s">
        <v>585</v>
      </c>
      <c r="I63" s="50" t="s">
        <v>596</v>
      </c>
      <c r="J63" s="29"/>
      <c r="K63" s="364"/>
    </row>
    <row r="64" spans="1:11" ht="25.5">
      <c r="A64" s="343" t="s">
        <v>1786</v>
      </c>
      <c r="B64" s="15" t="s">
        <v>449</v>
      </c>
      <c r="C64" s="14" t="s">
        <v>740</v>
      </c>
      <c r="D64" s="26" t="s">
        <v>1212</v>
      </c>
      <c r="E64" s="26"/>
      <c r="F64" s="370"/>
      <c r="G64" s="290" t="s">
        <v>584</v>
      </c>
      <c r="H64" s="175" t="s">
        <v>584</v>
      </c>
      <c r="I64" s="50" t="s">
        <v>596</v>
      </c>
      <c r="J64" s="29"/>
      <c r="K64" s="364"/>
    </row>
    <row r="65" spans="1:11" ht="12.75">
      <c r="A65" s="343" t="s">
        <v>791</v>
      </c>
      <c r="B65" s="15" t="s">
        <v>1953</v>
      </c>
      <c r="C65" s="420" t="s">
        <v>739</v>
      </c>
      <c r="D65" s="421" t="s">
        <v>1212</v>
      </c>
      <c r="E65" s="26"/>
      <c r="F65" s="370"/>
      <c r="G65" s="290" t="s">
        <v>584</v>
      </c>
      <c r="H65" s="175" t="s">
        <v>584</v>
      </c>
      <c r="I65" s="50" t="s">
        <v>596</v>
      </c>
      <c r="J65" s="29"/>
      <c r="K65" s="364"/>
    </row>
    <row r="66" spans="1:11" ht="12.75">
      <c r="A66" s="343" t="s">
        <v>878</v>
      </c>
      <c r="B66" s="15" t="s">
        <v>39</v>
      </c>
      <c r="C66" s="420"/>
      <c r="D66" s="421"/>
      <c r="E66" s="26"/>
      <c r="F66" s="370"/>
      <c r="G66" s="290" t="s">
        <v>584</v>
      </c>
      <c r="H66" s="175" t="s">
        <v>584</v>
      </c>
      <c r="I66" s="50" t="s">
        <v>596</v>
      </c>
      <c r="J66" s="29"/>
      <c r="K66" s="364"/>
    </row>
    <row r="67" spans="1:11" ht="12.75">
      <c r="A67" s="343" t="s">
        <v>1586</v>
      </c>
      <c r="B67" s="15" t="s">
        <v>417</v>
      </c>
      <c r="C67" s="420"/>
      <c r="D67" s="421"/>
      <c r="E67" s="26"/>
      <c r="F67" s="370"/>
      <c r="G67" s="290" t="s">
        <v>584</v>
      </c>
      <c r="H67" s="175" t="s">
        <v>584</v>
      </c>
      <c r="I67" s="50" t="s">
        <v>596</v>
      </c>
      <c r="J67" s="29"/>
      <c r="K67" s="364"/>
    </row>
    <row r="68" spans="1:11" ht="12.75">
      <c r="A68" s="343" t="s">
        <v>880</v>
      </c>
      <c r="B68" s="15" t="s">
        <v>48</v>
      </c>
      <c r="C68" s="420"/>
      <c r="D68" s="421"/>
      <c r="E68" s="26"/>
      <c r="F68" s="370"/>
      <c r="G68" s="290" t="s">
        <v>584</v>
      </c>
      <c r="H68" s="175" t="s">
        <v>584</v>
      </c>
      <c r="I68" s="50" t="s">
        <v>596</v>
      </c>
      <c r="J68" s="29"/>
      <c r="K68" s="364"/>
    </row>
    <row r="69" spans="1:11" ht="12.75">
      <c r="A69" s="343" t="s">
        <v>789</v>
      </c>
      <c r="B69" s="15" t="s">
        <v>1954</v>
      </c>
      <c r="C69" s="420"/>
      <c r="D69" s="421"/>
      <c r="E69" s="26"/>
      <c r="F69" s="370"/>
      <c r="G69" s="290" t="s">
        <v>584</v>
      </c>
      <c r="H69" s="175" t="s">
        <v>584</v>
      </c>
      <c r="I69" s="50" t="s">
        <v>596</v>
      </c>
      <c r="J69" s="29"/>
      <c r="K69" s="364"/>
    </row>
    <row r="70" spans="1:11" ht="12.75">
      <c r="A70" s="343" t="s">
        <v>787</v>
      </c>
      <c r="B70" s="15" t="s">
        <v>1360</v>
      </c>
      <c r="C70" s="420"/>
      <c r="D70" s="421"/>
      <c r="E70" s="26"/>
      <c r="F70" s="370"/>
      <c r="G70" s="290" t="s">
        <v>584</v>
      </c>
      <c r="H70" s="175" t="s">
        <v>584</v>
      </c>
      <c r="I70" s="50" t="s">
        <v>596</v>
      </c>
      <c r="J70" s="29"/>
      <c r="K70" s="364"/>
    </row>
    <row r="71" spans="1:11" ht="12.75">
      <c r="A71" s="343" t="s">
        <v>1592</v>
      </c>
      <c r="B71" s="15" t="s">
        <v>1353</v>
      </c>
      <c r="C71" s="420"/>
      <c r="D71" s="421"/>
      <c r="E71" s="26"/>
      <c r="F71" s="370"/>
      <c r="G71" s="290" t="s">
        <v>584</v>
      </c>
      <c r="H71" s="175" t="s">
        <v>584</v>
      </c>
      <c r="I71" s="50" t="s">
        <v>596</v>
      </c>
      <c r="J71" s="29"/>
      <c r="K71" s="364"/>
    </row>
    <row r="72" spans="1:11" ht="12.75">
      <c r="A72" s="343" t="s">
        <v>792</v>
      </c>
      <c r="B72" s="15" t="s">
        <v>1955</v>
      </c>
      <c r="C72" s="420" t="s">
        <v>1219</v>
      </c>
      <c r="D72" s="421" t="s">
        <v>1212</v>
      </c>
      <c r="E72" s="26"/>
      <c r="F72" s="370"/>
      <c r="G72" s="290" t="s">
        <v>584</v>
      </c>
      <c r="H72" s="175" t="s">
        <v>584</v>
      </c>
      <c r="I72" s="50" t="s">
        <v>596</v>
      </c>
      <c r="J72" s="29"/>
      <c r="K72" s="364"/>
    </row>
    <row r="73" spans="1:11" ht="12.75">
      <c r="A73" s="343" t="s">
        <v>879</v>
      </c>
      <c r="B73" s="15" t="s">
        <v>450</v>
      </c>
      <c r="C73" s="420"/>
      <c r="D73" s="421"/>
      <c r="E73" s="26"/>
      <c r="F73" s="370"/>
      <c r="G73" s="290" t="s">
        <v>584</v>
      </c>
      <c r="H73" s="175" t="s">
        <v>584</v>
      </c>
      <c r="I73" s="50" t="s">
        <v>596</v>
      </c>
      <c r="J73" s="29"/>
      <c r="K73" s="364"/>
    </row>
    <row r="74" spans="1:11" ht="12.75">
      <c r="A74" s="343" t="s">
        <v>870</v>
      </c>
      <c r="B74" s="15" t="s">
        <v>451</v>
      </c>
      <c r="C74" s="420"/>
      <c r="D74" s="421"/>
      <c r="E74" s="26"/>
      <c r="F74" s="370"/>
      <c r="G74" s="290" t="s">
        <v>584</v>
      </c>
      <c r="H74" s="175" t="s">
        <v>584</v>
      </c>
      <c r="I74" s="50" t="s">
        <v>596</v>
      </c>
      <c r="J74" s="29"/>
      <c r="K74" s="364"/>
    </row>
    <row r="75" spans="1:11" ht="12.75">
      <c r="A75" s="343" t="s">
        <v>881</v>
      </c>
      <c r="B75" s="15" t="s">
        <v>452</v>
      </c>
      <c r="C75" s="420"/>
      <c r="D75" s="421"/>
      <c r="E75" s="26"/>
      <c r="F75" s="370"/>
      <c r="G75" s="290" t="s">
        <v>584</v>
      </c>
      <c r="H75" s="175" t="s">
        <v>584</v>
      </c>
      <c r="I75" s="50" t="s">
        <v>596</v>
      </c>
      <c r="J75" s="29"/>
      <c r="K75" s="364"/>
    </row>
    <row r="76" spans="1:11" ht="12.75">
      <c r="A76" s="343" t="s">
        <v>790</v>
      </c>
      <c r="B76" s="15" t="s">
        <v>1956</v>
      </c>
      <c r="C76" s="420"/>
      <c r="D76" s="421"/>
      <c r="E76" s="26"/>
      <c r="F76" s="370"/>
      <c r="G76" s="290" t="s">
        <v>584</v>
      </c>
      <c r="H76" s="175" t="s">
        <v>584</v>
      </c>
      <c r="I76" s="50" t="s">
        <v>596</v>
      </c>
      <c r="J76" s="29"/>
      <c r="K76" s="364"/>
    </row>
    <row r="77" spans="1:11" ht="12.75">
      <c r="A77" s="343" t="s">
        <v>788</v>
      </c>
      <c r="B77" s="15" t="s">
        <v>453</v>
      </c>
      <c r="C77" s="420"/>
      <c r="D77" s="421"/>
      <c r="E77" s="26"/>
      <c r="F77" s="370"/>
      <c r="G77" s="290" t="s">
        <v>584</v>
      </c>
      <c r="H77" s="175" t="s">
        <v>584</v>
      </c>
      <c r="I77" s="50" t="s">
        <v>596</v>
      </c>
      <c r="J77" s="29"/>
      <c r="K77" s="364"/>
    </row>
    <row r="78" spans="1:11" ht="12.75">
      <c r="A78" s="343" t="s">
        <v>1593</v>
      </c>
      <c r="B78" s="15" t="s">
        <v>454</v>
      </c>
      <c r="C78" s="420"/>
      <c r="D78" s="421"/>
      <c r="E78" s="26"/>
      <c r="F78" s="370"/>
      <c r="G78" s="290" t="s">
        <v>584</v>
      </c>
      <c r="H78" s="175" t="s">
        <v>584</v>
      </c>
      <c r="I78" s="50" t="s">
        <v>596</v>
      </c>
      <c r="J78" s="29"/>
      <c r="K78" s="364"/>
    </row>
    <row r="79" spans="1:11" ht="25.5">
      <c r="A79" s="343" t="s">
        <v>869</v>
      </c>
      <c r="B79" s="15" t="s">
        <v>2</v>
      </c>
      <c r="C79" s="14" t="s">
        <v>1219</v>
      </c>
      <c r="D79" s="26" t="s">
        <v>1212</v>
      </c>
      <c r="E79" s="26"/>
      <c r="F79" s="370"/>
      <c r="G79" s="290" t="s">
        <v>584</v>
      </c>
      <c r="H79" s="175" t="s">
        <v>584</v>
      </c>
      <c r="I79" s="50" t="s">
        <v>596</v>
      </c>
      <c r="J79" s="29"/>
      <c r="K79" s="364"/>
    </row>
    <row r="80" spans="1:11" ht="12.75">
      <c r="A80" s="343" t="s">
        <v>871</v>
      </c>
      <c r="B80" s="15" t="s">
        <v>1957</v>
      </c>
      <c r="C80" s="420" t="s">
        <v>739</v>
      </c>
      <c r="D80" s="421" t="s">
        <v>1212</v>
      </c>
      <c r="E80" s="26"/>
      <c r="F80" s="370"/>
      <c r="G80" s="290" t="s">
        <v>584</v>
      </c>
      <c r="H80" s="175" t="s">
        <v>584</v>
      </c>
      <c r="I80" s="50" t="s">
        <v>596</v>
      </c>
      <c r="J80" s="29"/>
      <c r="K80" s="364"/>
    </row>
    <row r="81" spans="1:11" ht="12.75">
      <c r="A81" s="343" t="s">
        <v>872</v>
      </c>
      <c r="B81" s="15" t="s">
        <v>13</v>
      </c>
      <c r="C81" s="420"/>
      <c r="D81" s="421"/>
      <c r="E81" s="26"/>
      <c r="F81" s="370"/>
      <c r="G81" s="290" t="s">
        <v>584</v>
      </c>
      <c r="H81" s="175" t="s">
        <v>584</v>
      </c>
      <c r="I81" s="50" t="s">
        <v>596</v>
      </c>
      <c r="J81" s="29"/>
      <c r="K81" s="364"/>
    </row>
    <row r="82" spans="1:11" ht="12.75">
      <c r="A82" s="343" t="s">
        <v>873</v>
      </c>
      <c r="B82" s="15" t="s">
        <v>19</v>
      </c>
      <c r="C82" s="420"/>
      <c r="D82" s="421"/>
      <c r="E82" s="26"/>
      <c r="F82" s="370"/>
      <c r="G82" s="290" t="s">
        <v>584</v>
      </c>
      <c r="H82" s="175" t="s">
        <v>584</v>
      </c>
      <c r="I82" s="50" t="s">
        <v>596</v>
      </c>
      <c r="J82" s="29"/>
      <c r="K82" s="364"/>
    </row>
    <row r="83" spans="1:11" ht="12.75">
      <c r="A83" s="343" t="s">
        <v>874</v>
      </c>
      <c r="B83" s="15" t="s">
        <v>23</v>
      </c>
      <c r="C83" s="420"/>
      <c r="D83" s="421"/>
      <c r="E83" s="26"/>
      <c r="F83" s="370"/>
      <c r="G83" s="290" t="s">
        <v>584</v>
      </c>
      <c r="H83" s="175" t="s">
        <v>584</v>
      </c>
      <c r="I83" s="50" t="s">
        <v>596</v>
      </c>
      <c r="J83" s="29"/>
      <c r="K83" s="364"/>
    </row>
    <row r="84" spans="1:11" ht="12.75">
      <c r="A84" s="343" t="s">
        <v>875</v>
      </c>
      <c r="B84" s="15" t="s">
        <v>27</v>
      </c>
      <c r="C84" s="420"/>
      <c r="D84" s="421"/>
      <c r="E84" s="26"/>
      <c r="F84" s="370"/>
      <c r="G84" s="290" t="s">
        <v>584</v>
      </c>
      <c r="H84" s="175" t="s">
        <v>584</v>
      </c>
      <c r="I84" s="50" t="s">
        <v>596</v>
      </c>
      <c r="J84" s="29"/>
      <c r="K84" s="364"/>
    </row>
    <row r="85" spans="1:11" ht="12.75">
      <c r="A85" s="343" t="s">
        <v>1784</v>
      </c>
      <c r="B85" s="15" t="s">
        <v>738</v>
      </c>
      <c r="C85" s="420"/>
      <c r="D85" s="421"/>
      <c r="E85" s="26"/>
      <c r="F85" s="370"/>
      <c r="G85" s="290" t="s">
        <v>584</v>
      </c>
      <c r="H85" s="175" t="s">
        <v>584</v>
      </c>
      <c r="I85" s="50" t="s">
        <v>596</v>
      </c>
      <c r="J85" s="29"/>
      <c r="K85" s="364"/>
    </row>
    <row r="86" spans="1:11" ht="12.75">
      <c r="A86" s="343" t="s">
        <v>864</v>
      </c>
      <c r="B86" s="15" t="s">
        <v>1773</v>
      </c>
      <c r="C86" s="420"/>
      <c r="D86" s="421"/>
      <c r="E86" s="26"/>
      <c r="F86" s="370"/>
      <c r="G86" s="290" t="s">
        <v>584</v>
      </c>
      <c r="H86" s="175" t="s">
        <v>584</v>
      </c>
      <c r="I86" s="50" t="s">
        <v>596</v>
      </c>
      <c r="J86" s="29"/>
      <c r="K86" s="364"/>
    </row>
    <row r="87" spans="1:11" ht="12.75">
      <c r="A87" s="343" t="s">
        <v>863</v>
      </c>
      <c r="B87" s="15" t="s">
        <v>1769</v>
      </c>
      <c r="C87" s="420"/>
      <c r="D87" s="421"/>
      <c r="E87" s="26"/>
      <c r="F87" s="370"/>
      <c r="G87" s="290" t="s">
        <v>584</v>
      </c>
      <c r="H87" s="175" t="s">
        <v>584</v>
      </c>
      <c r="I87" s="50" t="s">
        <v>596</v>
      </c>
      <c r="J87" s="29"/>
      <c r="K87" s="364"/>
    </row>
    <row r="88" spans="1:11" ht="12.75">
      <c r="A88" s="343" t="s">
        <v>862</v>
      </c>
      <c r="B88" s="15" t="s">
        <v>1765</v>
      </c>
      <c r="C88" s="420"/>
      <c r="D88" s="421"/>
      <c r="E88" s="26"/>
      <c r="F88" s="370"/>
      <c r="G88" s="290" t="s">
        <v>584</v>
      </c>
      <c r="H88" s="175" t="s">
        <v>584</v>
      </c>
      <c r="I88" s="50" t="s">
        <v>596</v>
      </c>
      <c r="J88" s="29"/>
      <c r="K88" s="364"/>
    </row>
    <row r="89" spans="1:11" ht="12.75">
      <c r="A89" s="343" t="s">
        <v>794</v>
      </c>
      <c r="B89" s="15" t="s">
        <v>793</v>
      </c>
      <c r="C89" s="420"/>
      <c r="D89" s="421"/>
      <c r="E89" s="26"/>
      <c r="F89" s="370"/>
      <c r="G89" s="290" t="s">
        <v>584</v>
      </c>
      <c r="H89" s="175" t="s">
        <v>584</v>
      </c>
      <c r="I89" s="50" t="s">
        <v>596</v>
      </c>
      <c r="J89" s="29"/>
      <c r="K89" s="364"/>
    </row>
    <row r="90" spans="1:11" ht="13.5" thickBot="1">
      <c r="A90" s="354" t="s">
        <v>861</v>
      </c>
      <c r="B90" s="345" t="s">
        <v>1761</v>
      </c>
      <c r="C90" s="436"/>
      <c r="D90" s="437"/>
      <c r="E90" s="372"/>
      <c r="F90" s="400"/>
      <c r="G90" s="294" t="s">
        <v>584</v>
      </c>
      <c r="H90" s="295" t="s">
        <v>584</v>
      </c>
      <c r="I90" s="300" t="s">
        <v>596</v>
      </c>
      <c r="J90" s="301"/>
      <c r="K90" s="365"/>
    </row>
    <row r="91" spans="1:4" ht="12.75">
      <c r="A91" s="417" t="s">
        <v>1539</v>
      </c>
      <c r="B91" s="417"/>
      <c r="C91" s="417"/>
      <c r="D91" s="417"/>
    </row>
    <row r="92" spans="1:4" ht="12.75">
      <c r="A92" s="435"/>
      <c r="B92" s="435"/>
      <c r="C92" s="435"/>
      <c r="D92" s="435"/>
    </row>
    <row r="93" spans="1:6" ht="12.75">
      <c r="A93" s="415" t="s">
        <v>1198</v>
      </c>
      <c r="B93" s="415"/>
      <c r="C93" s="415"/>
      <c r="D93" s="415"/>
      <c r="E93" s="52"/>
      <c r="F93" s="52"/>
    </row>
    <row r="94" spans="1:6" ht="12.75">
      <c r="A94" s="415" t="s">
        <v>1200</v>
      </c>
      <c r="B94" s="415"/>
      <c r="C94" s="415"/>
      <c r="D94" s="415"/>
      <c r="E94" s="52"/>
      <c r="F94" s="52"/>
    </row>
    <row r="95" spans="1:6" ht="12.75">
      <c r="A95" s="415" t="s">
        <v>1201</v>
      </c>
      <c r="B95" s="415"/>
      <c r="C95" s="415"/>
      <c r="D95" s="415"/>
      <c r="E95" s="52"/>
      <c r="F95" s="52"/>
    </row>
    <row r="96" spans="1:6" ht="12.75">
      <c r="A96" s="41"/>
      <c r="B96" s="41"/>
      <c r="C96" s="41"/>
      <c r="D96" s="41"/>
      <c r="E96" s="52"/>
      <c r="F96" s="52"/>
    </row>
  </sheetData>
  <sheetProtection/>
  <mergeCells count="16">
    <mergeCell ref="G1:H1"/>
    <mergeCell ref="D72:D78"/>
    <mergeCell ref="C72:C78"/>
    <mergeCell ref="C3:C18"/>
    <mergeCell ref="D3:D18"/>
    <mergeCell ref="C65:C71"/>
    <mergeCell ref="D65:D71"/>
    <mergeCell ref="C19:C45"/>
    <mergeCell ref="D19:D45"/>
    <mergeCell ref="A95:D95"/>
    <mergeCell ref="A91:D91"/>
    <mergeCell ref="A92:D92"/>
    <mergeCell ref="C80:C90"/>
    <mergeCell ref="D80:D90"/>
    <mergeCell ref="A94:D94"/>
    <mergeCell ref="A93:D93"/>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3"/>
  </sheetPr>
  <dimension ref="A1:M49"/>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7" customWidth="1"/>
    <col min="2" max="2" width="9.00390625" style="16" customWidth="1"/>
    <col min="3" max="4" width="9.625" style="16" customWidth="1"/>
    <col min="5" max="6" width="15.625" style="16" customWidth="1"/>
    <col min="7" max="8" width="15.50390625" style="66" customWidth="1"/>
    <col min="9" max="13" width="15.625" style="16" customWidth="1"/>
    <col min="14" max="16384" width="9.00390625" style="16" customWidth="1"/>
  </cols>
  <sheetData>
    <row r="1" spans="1:13" s="12" customFormat="1" ht="38.25" customHeight="1">
      <c r="A1" s="238" t="s">
        <v>1718</v>
      </c>
      <c r="B1" s="239" t="s">
        <v>990</v>
      </c>
      <c r="C1" s="239" t="s">
        <v>323</v>
      </c>
      <c r="D1" s="239" t="s">
        <v>324</v>
      </c>
      <c r="E1" s="274" t="s">
        <v>1195</v>
      </c>
      <c r="F1" s="275" t="s">
        <v>1196</v>
      </c>
      <c r="G1" s="447" t="s">
        <v>702</v>
      </c>
      <c r="H1" s="448"/>
      <c r="I1" s="239" t="s">
        <v>703</v>
      </c>
      <c r="J1" s="239" t="s">
        <v>683</v>
      </c>
      <c r="K1" s="239" t="s">
        <v>684</v>
      </c>
      <c r="L1" s="239" t="s">
        <v>685</v>
      </c>
      <c r="M1" s="305" t="s">
        <v>601</v>
      </c>
    </row>
    <row r="2" spans="1:13" s="12" customFormat="1" ht="25.5">
      <c r="A2" s="276"/>
      <c r="B2" s="177"/>
      <c r="C2" s="178"/>
      <c r="D2" s="178"/>
      <c r="E2" s="177"/>
      <c r="F2" s="258"/>
      <c r="G2" s="176" t="s">
        <v>698</v>
      </c>
      <c r="H2" s="177" t="s">
        <v>699</v>
      </c>
      <c r="I2" s="177" t="s">
        <v>700</v>
      </c>
      <c r="J2" s="194"/>
      <c r="K2" s="193"/>
      <c r="L2" s="177" t="s">
        <v>1873</v>
      </c>
      <c r="M2" s="258" t="s">
        <v>701</v>
      </c>
    </row>
    <row r="3" spans="1:13" s="12" customFormat="1" ht="12.75" customHeight="1">
      <c r="A3" s="381" t="s">
        <v>1787</v>
      </c>
      <c r="B3" s="15" t="s">
        <v>1502</v>
      </c>
      <c r="C3" s="420" t="s">
        <v>1536</v>
      </c>
      <c r="D3" s="434"/>
      <c r="E3" s="14"/>
      <c r="F3" s="353"/>
      <c r="G3" s="290" t="s">
        <v>597</v>
      </c>
      <c r="H3" s="175" t="s">
        <v>598</v>
      </c>
      <c r="I3" s="50" t="s">
        <v>1873</v>
      </c>
      <c r="J3" s="70">
        <v>4824.95</v>
      </c>
      <c r="K3" s="37"/>
      <c r="L3" s="171">
        <f>J3+K3</f>
        <v>4824.95</v>
      </c>
      <c r="M3" s="446">
        <f>MAX(L3:L5)-MIN(L3:L5)</f>
        <v>62.69999999999982</v>
      </c>
    </row>
    <row r="4" spans="1:13" s="12" customFormat="1" ht="12.75">
      <c r="A4" s="381" t="s">
        <v>1472</v>
      </c>
      <c r="B4" s="15" t="s">
        <v>455</v>
      </c>
      <c r="C4" s="420"/>
      <c r="D4" s="434"/>
      <c r="E4" s="30"/>
      <c r="F4" s="353"/>
      <c r="G4" s="290" t="s">
        <v>598</v>
      </c>
      <c r="H4" s="175" t="s">
        <v>598</v>
      </c>
      <c r="I4" s="50" t="s">
        <v>1873</v>
      </c>
      <c r="J4" s="70">
        <v>4887.65</v>
      </c>
      <c r="K4" s="37"/>
      <c r="L4" s="171">
        <f>J4+K4</f>
        <v>4887.65</v>
      </c>
      <c r="M4" s="446"/>
    </row>
    <row r="5" spans="1:13" s="12" customFormat="1" ht="12.75">
      <c r="A5" s="381" t="s">
        <v>1471</v>
      </c>
      <c r="B5" s="15" t="s">
        <v>456</v>
      </c>
      <c r="C5" s="420"/>
      <c r="D5" s="434"/>
      <c r="E5" s="30"/>
      <c r="F5" s="353"/>
      <c r="G5" s="290" t="s">
        <v>598</v>
      </c>
      <c r="H5" s="175" t="s">
        <v>598</v>
      </c>
      <c r="I5" s="50" t="s">
        <v>1873</v>
      </c>
      <c r="J5" s="70">
        <v>4827.28</v>
      </c>
      <c r="K5" s="37"/>
      <c r="L5" s="171">
        <f>J5+K5</f>
        <v>4827.28</v>
      </c>
      <c r="M5" s="446"/>
    </row>
    <row r="6" spans="1:13" s="12" customFormat="1" ht="30" customHeight="1">
      <c r="A6" s="397"/>
      <c r="B6" s="184"/>
      <c r="C6" s="195"/>
      <c r="D6" s="189"/>
      <c r="E6" s="196"/>
      <c r="F6" s="398"/>
      <c r="G6" s="176" t="s">
        <v>599</v>
      </c>
      <c r="H6" s="177" t="s">
        <v>600</v>
      </c>
      <c r="I6" s="177"/>
      <c r="J6" s="194"/>
      <c r="K6" s="194"/>
      <c r="L6" s="177" t="s">
        <v>1874</v>
      </c>
      <c r="M6" s="258" t="s">
        <v>701</v>
      </c>
    </row>
    <row r="7" spans="1:13" s="12" customFormat="1" ht="25.5">
      <c r="A7" s="381" t="s">
        <v>1788</v>
      </c>
      <c r="B7" s="15" t="s">
        <v>268</v>
      </c>
      <c r="C7" s="14" t="s">
        <v>376</v>
      </c>
      <c r="D7" s="14" t="s">
        <v>1097</v>
      </c>
      <c r="E7" s="14"/>
      <c r="F7" s="353"/>
      <c r="G7" s="173" t="s">
        <v>584</v>
      </c>
      <c r="H7" s="174" t="s">
        <v>584</v>
      </c>
      <c r="I7" s="50" t="s">
        <v>1874</v>
      </c>
      <c r="J7" s="70">
        <v>5347.19</v>
      </c>
      <c r="K7" s="37"/>
      <c r="L7" s="171">
        <f>J7+K7</f>
        <v>5347.19</v>
      </c>
      <c r="M7" s="441">
        <f>ABS(L7-L8)</f>
        <v>29.769999999999527</v>
      </c>
    </row>
    <row r="8" spans="1:13" s="12" customFormat="1" ht="25.5">
      <c r="A8" s="381" t="s">
        <v>1789</v>
      </c>
      <c r="B8" s="15" t="s">
        <v>272</v>
      </c>
      <c r="C8" s="14" t="s">
        <v>376</v>
      </c>
      <c r="D8" s="14" t="s">
        <v>1097</v>
      </c>
      <c r="E8" s="30"/>
      <c r="F8" s="353"/>
      <c r="G8" s="173" t="s">
        <v>584</v>
      </c>
      <c r="H8" s="174" t="s">
        <v>584</v>
      </c>
      <c r="I8" s="50" t="s">
        <v>1874</v>
      </c>
      <c r="J8" s="70">
        <v>5317.42</v>
      </c>
      <c r="K8" s="37"/>
      <c r="L8" s="171">
        <f>J8+K8</f>
        <v>5317.42</v>
      </c>
      <c r="M8" s="442"/>
    </row>
    <row r="9" spans="1:13" s="12" customFormat="1" ht="25.5">
      <c r="A9" s="397"/>
      <c r="B9" s="184"/>
      <c r="C9" s="195"/>
      <c r="D9" s="195"/>
      <c r="E9" s="196"/>
      <c r="F9" s="398"/>
      <c r="G9" s="176" t="s">
        <v>599</v>
      </c>
      <c r="H9" s="177" t="s">
        <v>600</v>
      </c>
      <c r="I9" s="182"/>
      <c r="J9" s="194"/>
      <c r="K9" s="194"/>
      <c r="L9" s="177" t="s">
        <v>1875</v>
      </c>
      <c r="M9" s="258" t="s">
        <v>1876</v>
      </c>
    </row>
    <row r="10" spans="1:13" ht="29.25" customHeight="1">
      <c r="A10" s="381" t="s">
        <v>1473</v>
      </c>
      <c r="B10" s="15" t="s">
        <v>457</v>
      </c>
      <c r="C10" s="14" t="s">
        <v>376</v>
      </c>
      <c r="D10" s="14" t="s">
        <v>1097</v>
      </c>
      <c r="E10" s="14"/>
      <c r="F10" s="353"/>
      <c r="G10" s="173" t="s">
        <v>584</v>
      </c>
      <c r="H10" s="174" t="s">
        <v>584</v>
      </c>
      <c r="I10" s="50" t="s">
        <v>1875</v>
      </c>
      <c r="J10" s="70">
        <v>4694.93</v>
      </c>
      <c r="K10" s="37"/>
      <c r="L10" s="171">
        <f>J10+K10</f>
        <v>4694.93</v>
      </c>
      <c r="M10" s="441">
        <f>L11-L10</f>
        <v>48.159999999999854</v>
      </c>
    </row>
    <row r="11" spans="1:13" ht="26.25" thickBot="1">
      <c r="A11" s="382" t="s">
        <v>1474</v>
      </c>
      <c r="B11" s="399" t="s">
        <v>458</v>
      </c>
      <c r="C11" s="346" t="s">
        <v>1503</v>
      </c>
      <c r="D11" s="346" t="s">
        <v>1097</v>
      </c>
      <c r="E11" s="346"/>
      <c r="F11" s="355"/>
      <c r="G11" s="393" t="s">
        <v>584</v>
      </c>
      <c r="H11" s="394" t="s">
        <v>584</v>
      </c>
      <c r="I11" s="300" t="s">
        <v>1875</v>
      </c>
      <c r="J11" s="373">
        <v>4743.09</v>
      </c>
      <c r="K11" s="302"/>
      <c r="L11" s="303">
        <f>J11+K11</f>
        <v>4743.09</v>
      </c>
      <c r="M11" s="443"/>
    </row>
    <row r="12" spans="1:8" ht="12.75" customHeight="1">
      <c r="A12" s="445" t="s">
        <v>1665</v>
      </c>
      <c r="B12" s="445"/>
      <c r="C12" s="445"/>
      <c r="D12" s="445"/>
      <c r="G12" s="17"/>
      <c r="H12" s="17"/>
    </row>
    <row r="13" spans="1:8" ht="12.75" customHeight="1">
      <c r="A13" s="444"/>
      <c r="B13" s="444"/>
      <c r="C13" s="444"/>
      <c r="D13" s="444"/>
      <c r="G13" s="16"/>
      <c r="H13" s="16"/>
    </row>
    <row r="14" spans="1:8" ht="12.75" customHeight="1">
      <c r="A14" s="415" t="s">
        <v>1198</v>
      </c>
      <c r="B14" s="415"/>
      <c r="C14" s="415"/>
      <c r="D14" s="415"/>
      <c r="E14" s="48"/>
      <c r="F14" s="41"/>
      <c r="G14" s="16"/>
      <c r="H14" s="16"/>
    </row>
    <row r="15" spans="1:8" ht="12.75" customHeight="1">
      <c r="A15" s="415" t="s">
        <v>1200</v>
      </c>
      <c r="B15" s="415"/>
      <c r="C15" s="415"/>
      <c r="D15" s="415"/>
      <c r="E15" s="48"/>
      <c r="F15" s="41"/>
      <c r="G15" s="16"/>
      <c r="H15" s="191"/>
    </row>
    <row r="16" spans="1:8" ht="12.75">
      <c r="A16" s="415" t="s">
        <v>1201</v>
      </c>
      <c r="B16" s="415"/>
      <c r="C16" s="415"/>
      <c r="D16" s="415"/>
      <c r="E16" s="48"/>
      <c r="F16" s="41"/>
      <c r="G16" s="16"/>
      <c r="H16" s="191"/>
    </row>
    <row r="17" spans="1:8" ht="12.75">
      <c r="A17" s="41"/>
      <c r="B17" s="41"/>
      <c r="C17" s="41"/>
      <c r="D17" s="41"/>
      <c r="E17" s="48"/>
      <c r="F17" s="41"/>
      <c r="G17" s="16"/>
      <c r="H17" s="191"/>
    </row>
    <row r="18" spans="7:8" ht="12.75">
      <c r="G18" s="16"/>
      <c r="H18" s="191"/>
    </row>
    <row r="19" spans="7:8" ht="12.75">
      <c r="G19" s="16"/>
      <c r="H19" s="16"/>
    </row>
    <row r="20" spans="7:8" ht="12.75">
      <c r="G20" s="16"/>
      <c r="H20" s="16"/>
    </row>
    <row r="21" spans="7:8" ht="12.75">
      <c r="G21" s="16"/>
      <c r="H21" s="16"/>
    </row>
    <row r="22" spans="7:8" ht="12.75">
      <c r="G22" s="16"/>
      <c r="H22" s="16"/>
    </row>
    <row r="23" spans="7:8" ht="12.75">
      <c r="G23" s="16"/>
      <c r="H23" s="16"/>
    </row>
    <row r="24" spans="7:8" ht="12.75">
      <c r="G24" s="16"/>
      <c r="H24" s="16"/>
    </row>
    <row r="25" spans="7:8" ht="12.75">
      <c r="G25" s="16"/>
      <c r="H25" s="16"/>
    </row>
    <row r="26" spans="7:8" ht="12.75">
      <c r="G26" s="16"/>
      <c r="H26" s="16"/>
    </row>
    <row r="27" spans="7:8" ht="12.75">
      <c r="G27" s="16"/>
      <c r="H27" s="16"/>
    </row>
    <row r="28" spans="7:8" ht="12.75">
      <c r="G28" s="16"/>
      <c r="H28" s="16"/>
    </row>
    <row r="29" spans="7:8" ht="12.75">
      <c r="G29" s="16"/>
      <c r="H29" s="16"/>
    </row>
    <row r="30" spans="7:8" ht="12.75">
      <c r="G30" s="16"/>
      <c r="H30" s="16"/>
    </row>
    <row r="31" spans="7:8" ht="12.75">
      <c r="G31" s="16"/>
      <c r="H31" s="16"/>
    </row>
    <row r="32" spans="7:8" ht="12.75">
      <c r="G32" s="16"/>
      <c r="H32" s="16"/>
    </row>
    <row r="33" spans="7:8" ht="12.75">
      <c r="G33" s="16"/>
      <c r="H33" s="16"/>
    </row>
    <row r="34" spans="7:8" ht="12.75">
      <c r="G34" s="16"/>
      <c r="H34" s="16"/>
    </row>
    <row r="35" spans="7:8" ht="12.75">
      <c r="G35" s="16"/>
      <c r="H35" s="16"/>
    </row>
    <row r="36" spans="7:8" ht="12.75">
      <c r="G36" s="16"/>
      <c r="H36" s="16"/>
    </row>
    <row r="37" spans="7:8" ht="12.75">
      <c r="G37" s="16"/>
      <c r="H37" s="16"/>
    </row>
    <row r="38" spans="7:8" ht="12.75">
      <c r="G38" s="16"/>
      <c r="H38" s="16"/>
    </row>
    <row r="39" spans="7:8" ht="12.75">
      <c r="G39" s="16"/>
      <c r="H39" s="16"/>
    </row>
    <row r="40" spans="7:8" ht="12.75">
      <c r="G40" s="16"/>
      <c r="H40" s="16"/>
    </row>
    <row r="41" spans="7:8" ht="12.75">
      <c r="G41" s="16"/>
      <c r="H41" s="16"/>
    </row>
    <row r="42" spans="7:8" ht="12.75">
      <c r="G42" s="16"/>
      <c r="H42" s="16"/>
    </row>
    <row r="43" spans="7:8" ht="12.75">
      <c r="G43" s="16"/>
      <c r="H43" s="16"/>
    </row>
    <row r="44" spans="7:8" ht="12.75">
      <c r="G44" s="16"/>
      <c r="H44" s="16"/>
    </row>
    <row r="45" spans="7:8" ht="12.75">
      <c r="G45" s="16"/>
      <c r="H45" s="16"/>
    </row>
    <row r="46" spans="7:8" ht="12.75">
      <c r="G46" s="16"/>
      <c r="H46" s="16"/>
    </row>
    <row r="47" spans="7:8" ht="12.75">
      <c r="G47" s="16"/>
      <c r="H47" s="16"/>
    </row>
    <row r="48" spans="7:8" ht="12.75">
      <c r="G48" s="16"/>
      <c r="H48" s="16"/>
    </row>
    <row r="49" spans="7:8" ht="12.75">
      <c r="G49" s="16"/>
      <c r="H49" s="16"/>
    </row>
  </sheetData>
  <sheetProtection/>
  <mergeCells count="11">
    <mergeCell ref="G1:H1"/>
    <mergeCell ref="M3:M5"/>
    <mergeCell ref="A15:D15"/>
    <mergeCell ref="A16:D16"/>
    <mergeCell ref="C3:C5"/>
    <mergeCell ref="D3:D5"/>
    <mergeCell ref="A13:D13"/>
    <mergeCell ref="A12:D12"/>
    <mergeCell ref="A14:D14"/>
    <mergeCell ref="M7:M8"/>
    <mergeCell ref="M10:M11"/>
  </mergeCells>
  <conditionalFormatting sqref="M3:M5 M7:M8">
    <cfRule type="cellIs" priority="1" dxfId="0" operator="greaterThan" stopIfTrue="1">
      <formula>200</formula>
    </cfRule>
  </conditionalFormatting>
  <conditionalFormatting sqref="L3:L5">
    <cfRule type="cellIs" priority="2" dxfId="0" operator="greaterThan" stopIfTrue="1">
      <formula>15300</formula>
    </cfRule>
  </conditionalFormatting>
  <conditionalFormatting sqref="L7:L8">
    <cfRule type="cellIs" priority="3" dxfId="0" operator="greaterThan" stopIfTrue="1">
      <formula>15000</formula>
    </cfRule>
  </conditionalFormatting>
  <conditionalFormatting sqref="L10:L11">
    <cfRule type="cellIs" priority="4" dxfId="0" operator="greaterThan" stopIfTrue="1">
      <formula>15600</formula>
    </cfRule>
  </conditionalFormatting>
  <conditionalFormatting sqref="M10:M11">
    <cfRule type="cellIs" priority="5" dxfId="0" operator="notBetween" stopIfTrue="1">
      <formula>0</formula>
      <formula>100</formula>
    </cfRule>
  </conditionalFormatting>
  <printOptions/>
  <pageMargins left="0.75" right="0.75" top="1" bottom="1" header="0.5" footer="0.5"/>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43"/>
  </sheetPr>
  <dimension ref="A1:V35"/>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17.625" defaultRowHeight="16.5"/>
  <cols>
    <col min="1" max="1" width="9.625" style="17" customWidth="1"/>
    <col min="2" max="2" width="9.625" style="12" bestFit="1" customWidth="1"/>
    <col min="3" max="4" width="9.625" style="12" customWidth="1"/>
    <col min="5" max="6" width="15.625" style="18" customWidth="1"/>
    <col min="7" max="22" width="15.625" style="12" customWidth="1"/>
    <col min="23" max="16384" width="17.625" style="12" customWidth="1"/>
  </cols>
  <sheetData>
    <row r="1" spans="1:22" s="17" customFormat="1" ht="38.25" customHeight="1">
      <c r="A1" s="238" t="s">
        <v>1718</v>
      </c>
      <c r="B1" s="239" t="s">
        <v>990</v>
      </c>
      <c r="C1" s="239" t="s">
        <v>323</v>
      </c>
      <c r="D1" s="239" t="s">
        <v>324</v>
      </c>
      <c r="E1" s="274" t="s">
        <v>1195</v>
      </c>
      <c r="F1" s="275" t="s">
        <v>1196</v>
      </c>
      <c r="G1" s="447" t="s">
        <v>695</v>
      </c>
      <c r="H1" s="448"/>
      <c r="I1" s="239" t="s">
        <v>708</v>
      </c>
      <c r="J1" s="239" t="s">
        <v>683</v>
      </c>
      <c r="K1" s="239" t="s">
        <v>684</v>
      </c>
      <c r="L1" s="239" t="s">
        <v>706</v>
      </c>
      <c r="M1" s="239" t="s">
        <v>601</v>
      </c>
      <c r="N1" s="239" t="s">
        <v>707</v>
      </c>
      <c r="O1" s="448" t="s">
        <v>695</v>
      </c>
      <c r="P1" s="448"/>
      <c r="Q1" s="239" t="s">
        <v>830</v>
      </c>
      <c r="R1" s="239" t="s">
        <v>683</v>
      </c>
      <c r="S1" s="239" t="s">
        <v>684</v>
      </c>
      <c r="T1" s="239" t="s">
        <v>706</v>
      </c>
      <c r="U1" s="239" t="s">
        <v>601</v>
      </c>
      <c r="V1" s="305" t="s">
        <v>707</v>
      </c>
    </row>
    <row r="2" spans="1:22" s="17" customFormat="1" ht="38.25">
      <c r="A2" s="276"/>
      <c r="B2" s="177"/>
      <c r="C2" s="178"/>
      <c r="D2" s="178"/>
      <c r="E2" s="177" t="s">
        <v>602</v>
      </c>
      <c r="F2" s="258" t="s">
        <v>603</v>
      </c>
      <c r="G2" s="176" t="s">
        <v>1878</v>
      </c>
      <c r="H2" s="177" t="s">
        <v>1879</v>
      </c>
      <c r="I2" s="177" t="s">
        <v>709</v>
      </c>
      <c r="J2" s="177"/>
      <c r="K2" s="195"/>
      <c r="L2" s="177" t="s">
        <v>1880</v>
      </c>
      <c r="M2" s="177" t="s">
        <v>1551</v>
      </c>
      <c r="N2" s="177" t="s">
        <v>606</v>
      </c>
      <c r="O2" s="177" t="s">
        <v>835</v>
      </c>
      <c r="P2" s="177" t="s">
        <v>836</v>
      </c>
      <c r="Q2" s="177" t="s">
        <v>831</v>
      </c>
      <c r="R2" s="177"/>
      <c r="S2" s="195"/>
      <c r="T2" s="177" t="s">
        <v>833</v>
      </c>
      <c r="U2" s="177" t="s">
        <v>1551</v>
      </c>
      <c r="V2" s="258" t="s">
        <v>832</v>
      </c>
    </row>
    <row r="3" spans="1:22" ht="12.75" customHeight="1">
      <c r="A3" s="381" t="s">
        <v>1800</v>
      </c>
      <c r="B3" s="36" t="s">
        <v>1450</v>
      </c>
      <c r="C3" s="420" t="s">
        <v>1497</v>
      </c>
      <c r="D3" s="434"/>
      <c r="E3" s="30"/>
      <c r="F3" s="388"/>
      <c r="G3" s="290" t="s">
        <v>834</v>
      </c>
      <c r="H3" s="175" t="s">
        <v>834</v>
      </c>
      <c r="I3" s="50" t="s">
        <v>1880</v>
      </c>
      <c r="J3" s="333">
        <v>5365.22</v>
      </c>
      <c r="K3" s="338"/>
      <c r="L3" s="335">
        <f aca="true" t="shared" si="0" ref="L3:L8">J3+K3</f>
        <v>5365.22</v>
      </c>
      <c r="M3" s="462">
        <f>ABS(L3-L4)</f>
        <v>4.670000000000073</v>
      </c>
      <c r="N3" s="462">
        <f>MAX(L3:L8,L11:L12)-MIN(L3:L8,L11:L12)</f>
        <v>389.64999999999964</v>
      </c>
      <c r="O3" s="175" t="s">
        <v>604</v>
      </c>
      <c r="P3" s="175" t="s">
        <v>604</v>
      </c>
      <c r="Q3" s="50" t="s">
        <v>833</v>
      </c>
      <c r="R3" s="333">
        <v>1738.53</v>
      </c>
      <c r="S3" s="334"/>
      <c r="T3" s="335">
        <f aca="true" t="shared" si="1" ref="T3:T8">R3+S3</f>
        <v>1738.53</v>
      </c>
      <c r="U3" s="462">
        <f>ABS(T3-T4)</f>
        <v>2.740000000000009</v>
      </c>
      <c r="V3" s="463">
        <f>MAX(T3:T12)-MIN(T3:T12)</f>
        <v>457.09000000000015</v>
      </c>
    </row>
    <row r="4" spans="1:22" ht="12.75">
      <c r="A4" s="381" t="s">
        <v>1799</v>
      </c>
      <c r="B4" s="36" t="s">
        <v>1418</v>
      </c>
      <c r="C4" s="433"/>
      <c r="D4" s="434"/>
      <c r="E4" s="30"/>
      <c r="F4" s="388"/>
      <c r="G4" s="290" t="s">
        <v>834</v>
      </c>
      <c r="H4" s="175" t="s">
        <v>834</v>
      </c>
      <c r="I4" s="50" t="s">
        <v>1880</v>
      </c>
      <c r="J4" s="333">
        <v>5360.55</v>
      </c>
      <c r="K4" s="338"/>
      <c r="L4" s="335">
        <f t="shared" si="0"/>
        <v>5360.55</v>
      </c>
      <c r="M4" s="462"/>
      <c r="N4" s="462"/>
      <c r="O4" s="175" t="s">
        <v>604</v>
      </c>
      <c r="P4" s="175" t="s">
        <v>604</v>
      </c>
      <c r="Q4" s="50" t="s">
        <v>833</v>
      </c>
      <c r="R4" s="333">
        <v>1735.79</v>
      </c>
      <c r="S4" s="334"/>
      <c r="T4" s="335">
        <f t="shared" si="1"/>
        <v>1735.79</v>
      </c>
      <c r="U4" s="462"/>
      <c r="V4" s="463"/>
    </row>
    <row r="5" spans="1:22" ht="12.75">
      <c r="A5" s="381" t="s">
        <v>1484</v>
      </c>
      <c r="B5" s="36" t="s">
        <v>1457</v>
      </c>
      <c r="C5" s="433"/>
      <c r="D5" s="434"/>
      <c r="E5" s="30"/>
      <c r="F5" s="388"/>
      <c r="G5" s="290" t="s">
        <v>834</v>
      </c>
      <c r="H5" s="175" t="s">
        <v>834</v>
      </c>
      <c r="I5" s="50" t="s">
        <v>1880</v>
      </c>
      <c r="J5" s="333">
        <v>5692.91</v>
      </c>
      <c r="K5" s="338"/>
      <c r="L5" s="335">
        <f t="shared" si="0"/>
        <v>5692.91</v>
      </c>
      <c r="M5" s="462">
        <f>ABS(L5-L6)</f>
        <v>4.230000000000473</v>
      </c>
      <c r="N5" s="462"/>
      <c r="O5" s="175" t="s">
        <v>604</v>
      </c>
      <c r="P5" s="175" t="s">
        <v>604</v>
      </c>
      <c r="Q5" s="50" t="s">
        <v>833</v>
      </c>
      <c r="R5" s="333">
        <v>1628.75</v>
      </c>
      <c r="S5" s="334"/>
      <c r="T5" s="335">
        <f t="shared" si="1"/>
        <v>1628.75</v>
      </c>
      <c r="U5" s="462">
        <f>ABS(T5-T6)</f>
        <v>0.5199999999999818</v>
      </c>
      <c r="V5" s="463"/>
    </row>
    <row r="6" spans="1:22" ht="12.75">
      <c r="A6" s="381" t="s">
        <v>1483</v>
      </c>
      <c r="B6" s="36" t="s">
        <v>1419</v>
      </c>
      <c r="C6" s="433"/>
      <c r="D6" s="434"/>
      <c r="E6" s="30"/>
      <c r="F6" s="388"/>
      <c r="G6" s="290" t="s">
        <v>834</v>
      </c>
      <c r="H6" s="175" t="s">
        <v>834</v>
      </c>
      <c r="I6" s="50" t="s">
        <v>1880</v>
      </c>
      <c r="J6" s="333">
        <v>5697.14</v>
      </c>
      <c r="K6" s="338"/>
      <c r="L6" s="335">
        <f t="shared" si="0"/>
        <v>5697.14</v>
      </c>
      <c r="M6" s="462"/>
      <c r="N6" s="462"/>
      <c r="O6" s="175" t="s">
        <v>604</v>
      </c>
      <c r="P6" s="175" t="s">
        <v>604</v>
      </c>
      <c r="Q6" s="50" t="s">
        <v>833</v>
      </c>
      <c r="R6" s="333">
        <v>1629.27</v>
      </c>
      <c r="S6" s="334"/>
      <c r="T6" s="335">
        <f t="shared" si="1"/>
        <v>1629.27</v>
      </c>
      <c r="U6" s="462"/>
      <c r="V6" s="463"/>
    </row>
    <row r="7" spans="1:22" ht="12.75">
      <c r="A7" s="381" t="s">
        <v>1797</v>
      </c>
      <c r="B7" s="36" t="s">
        <v>1449</v>
      </c>
      <c r="C7" s="433"/>
      <c r="D7" s="434"/>
      <c r="E7" s="30"/>
      <c r="F7" s="388"/>
      <c r="G7" s="290" t="s">
        <v>834</v>
      </c>
      <c r="H7" s="175" t="s">
        <v>834</v>
      </c>
      <c r="I7" s="50" t="s">
        <v>1880</v>
      </c>
      <c r="J7" s="333">
        <v>5731.39</v>
      </c>
      <c r="K7" s="338"/>
      <c r="L7" s="335">
        <f t="shared" si="0"/>
        <v>5731.39</v>
      </c>
      <c r="M7" s="462">
        <f>ABS(L7-L8)</f>
        <v>3.7000000000007276</v>
      </c>
      <c r="N7" s="462"/>
      <c r="O7" s="175" t="s">
        <v>604</v>
      </c>
      <c r="P7" s="175" t="s">
        <v>604</v>
      </c>
      <c r="Q7" s="50" t="s">
        <v>833</v>
      </c>
      <c r="R7" s="333">
        <v>1603.95</v>
      </c>
      <c r="S7" s="334"/>
      <c r="T7" s="335">
        <f t="shared" si="1"/>
        <v>1603.95</v>
      </c>
      <c r="U7" s="462">
        <f>ABS(T7-T8)</f>
        <v>2.8500000000001364</v>
      </c>
      <c r="V7" s="463"/>
    </row>
    <row r="8" spans="1:22" ht="12.75">
      <c r="A8" s="381" t="s">
        <v>1798</v>
      </c>
      <c r="B8" s="36" t="s">
        <v>1420</v>
      </c>
      <c r="C8" s="433"/>
      <c r="D8" s="434"/>
      <c r="E8" s="30"/>
      <c r="F8" s="388"/>
      <c r="G8" s="290" t="s">
        <v>834</v>
      </c>
      <c r="H8" s="175" t="s">
        <v>834</v>
      </c>
      <c r="I8" s="50" t="s">
        <v>1880</v>
      </c>
      <c r="J8" s="333">
        <v>5727.69</v>
      </c>
      <c r="K8" s="339"/>
      <c r="L8" s="335">
        <f t="shared" si="0"/>
        <v>5727.69</v>
      </c>
      <c r="M8" s="462"/>
      <c r="N8" s="462"/>
      <c r="O8" s="175" t="s">
        <v>604</v>
      </c>
      <c r="P8" s="175" t="s">
        <v>604</v>
      </c>
      <c r="Q8" s="50" t="s">
        <v>833</v>
      </c>
      <c r="R8" s="333">
        <v>1601.1</v>
      </c>
      <c r="S8" s="336"/>
      <c r="T8" s="335">
        <f t="shared" si="1"/>
        <v>1601.1</v>
      </c>
      <c r="U8" s="462"/>
      <c r="V8" s="463"/>
    </row>
    <row r="9" spans="1:22" ht="12.75">
      <c r="A9" s="381" t="s">
        <v>1795</v>
      </c>
      <c r="B9" s="36" t="s">
        <v>1422</v>
      </c>
      <c r="C9" s="433"/>
      <c r="D9" s="434"/>
      <c r="E9" s="30"/>
      <c r="F9" s="388"/>
      <c r="G9" s="464" t="s">
        <v>408</v>
      </c>
      <c r="H9" s="450"/>
      <c r="I9" s="449" t="s">
        <v>1877</v>
      </c>
      <c r="J9" s="449" t="s">
        <v>1877</v>
      </c>
      <c r="K9" s="449" t="s">
        <v>1877</v>
      </c>
      <c r="L9" s="449" t="s">
        <v>1877</v>
      </c>
      <c r="M9" s="449" t="s">
        <v>1877</v>
      </c>
      <c r="N9" s="462"/>
      <c r="O9" s="175" t="s">
        <v>604</v>
      </c>
      <c r="P9" s="175" t="s">
        <v>604</v>
      </c>
      <c r="Q9" s="50" t="s">
        <v>833</v>
      </c>
      <c r="R9" s="333">
        <v>2058.19</v>
      </c>
      <c r="S9" s="334"/>
      <c r="T9" s="335">
        <f>R9+S9</f>
        <v>2058.19</v>
      </c>
      <c r="U9" s="462">
        <f>ABS(T9-T10)</f>
        <v>0.42000000000007276</v>
      </c>
      <c r="V9" s="463"/>
    </row>
    <row r="10" spans="1:22" ht="12.75">
      <c r="A10" s="381" t="s">
        <v>1796</v>
      </c>
      <c r="B10" s="36" t="s">
        <v>1421</v>
      </c>
      <c r="C10" s="433"/>
      <c r="D10" s="434"/>
      <c r="E10" s="30"/>
      <c r="F10" s="388"/>
      <c r="G10" s="465"/>
      <c r="H10" s="450"/>
      <c r="I10" s="449"/>
      <c r="J10" s="449"/>
      <c r="K10" s="449"/>
      <c r="L10" s="449"/>
      <c r="M10" s="449"/>
      <c r="N10" s="462"/>
      <c r="O10" s="175" t="s">
        <v>604</v>
      </c>
      <c r="P10" s="175" t="s">
        <v>604</v>
      </c>
      <c r="Q10" s="50" t="s">
        <v>833</v>
      </c>
      <c r="R10" s="333">
        <v>2057.77</v>
      </c>
      <c r="S10" s="336"/>
      <c r="T10" s="335">
        <f>R10+S10</f>
        <v>2057.77</v>
      </c>
      <c r="U10" s="462"/>
      <c r="V10" s="463"/>
    </row>
    <row r="11" spans="1:22" ht="12.75">
      <c r="A11" s="381" t="s">
        <v>1482</v>
      </c>
      <c r="B11" s="36" t="s">
        <v>1463</v>
      </c>
      <c r="C11" s="433"/>
      <c r="D11" s="434"/>
      <c r="E11" s="30"/>
      <c r="F11" s="388"/>
      <c r="G11" s="290" t="s">
        <v>834</v>
      </c>
      <c r="H11" s="175" t="s">
        <v>834</v>
      </c>
      <c r="I11" s="50" t="s">
        <v>1880</v>
      </c>
      <c r="J11" s="333">
        <v>5747.62</v>
      </c>
      <c r="K11" s="338"/>
      <c r="L11" s="335">
        <f>J11+K11</f>
        <v>5747.62</v>
      </c>
      <c r="M11" s="462">
        <f>ABS(L11-L12)</f>
        <v>2.5799999999999272</v>
      </c>
      <c r="N11" s="462"/>
      <c r="O11" s="175" t="s">
        <v>604</v>
      </c>
      <c r="P11" s="175" t="s">
        <v>604</v>
      </c>
      <c r="Q11" s="50" t="s">
        <v>833</v>
      </c>
      <c r="R11" s="333">
        <v>1713.39</v>
      </c>
      <c r="S11" s="334"/>
      <c r="T11" s="335">
        <f>R11+S11</f>
        <v>1713.39</v>
      </c>
      <c r="U11" s="462">
        <f>ABS(T11-T12)</f>
        <v>0.3300000000001546</v>
      </c>
      <c r="V11" s="463"/>
    </row>
    <row r="12" spans="1:22" ht="12.75">
      <c r="A12" s="381" t="s">
        <v>1481</v>
      </c>
      <c r="B12" s="36" t="s">
        <v>1462</v>
      </c>
      <c r="C12" s="433"/>
      <c r="D12" s="434"/>
      <c r="E12" s="30"/>
      <c r="F12" s="388"/>
      <c r="G12" s="290" t="s">
        <v>834</v>
      </c>
      <c r="H12" s="175" t="s">
        <v>834</v>
      </c>
      <c r="I12" s="50" t="s">
        <v>1880</v>
      </c>
      <c r="J12" s="333">
        <v>5750.2</v>
      </c>
      <c r="K12" s="338"/>
      <c r="L12" s="335">
        <f>J12+K12</f>
        <v>5750.2</v>
      </c>
      <c r="M12" s="462"/>
      <c r="N12" s="462"/>
      <c r="O12" s="175" t="s">
        <v>604</v>
      </c>
      <c r="P12" s="175" t="s">
        <v>604</v>
      </c>
      <c r="Q12" s="50" t="s">
        <v>833</v>
      </c>
      <c r="R12" s="333">
        <v>1713.06</v>
      </c>
      <c r="S12" s="334"/>
      <c r="T12" s="335">
        <f>R12+S12</f>
        <v>1713.06</v>
      </c>
      <c r="U12" s="462"/>
      <c r="V12" s="463"/>
    </row>
    <row r="13" spans="1:22" ht="12.75">
      <c r="A13" s="381" t="s">
        <v>1480</v>
      </c>
      <c r="B13" s="36" t="s">
        <v>1454</v>
      </c>
      <c r="C13" s="433"/>
      <c r="D13" s="434"/>
      <c r="E13" s="30"/>
      <c r="F13" s="388"/>
      <c r="G13" s="464" t="s">
        <v>408</v>
      </c>
      <c r="H13" s="450"/>
      <c r="I13" s="449" t="s">
        <v>1877</v>
      </c>
      <c r="J13" s="449" t="s">
        <v>1877</v>
      </c>
      <c r="K13" s="449" t="s">
        <v>1877</v>
      </c>
      <c r="L13" s="449" t="s">
        <v>1877</v>
      </c>
      <c r="M13" s="449" t="s">
        <v>1877</v>
      </c>
      <c r="N13" s="449" t="s">
        <v>1877</v>
      </c>
      <c r="O13" s="449" t="s">
        <v>408</v>
      </c>
      <c r="P13" s="450"/>
      <c r="Q13" s="449" t="s">
        <v>1877</v>
      </c>
      <c r="R13" s="449" t="s">
        <v>1877</v>
      </c>
      <c r="S13" s="449" t="s">
        <v>1877</v>
      </c>
      <c r="T13" s="449" t="s">
        <v>1877</v>
      </c>
      <c r="U13" s="449" t="s">
        <v>1877</v>
      </c>
      <c r="V13" s="457" t="s">
        <v>1877</v>
      </c>
    </row>
    <row r="14" spans="1:22" ht="12.75">
      <c r="A14" s="381" t="s">
        <v>1479</v>
      </c>
      <c r="B14" s="36" t="s">
        <v>1414</v>
      </c>
      <c r="C14" s="433"/>
      <c r="D14" s="434"/>
      <c r="E14" s="30"/>
      <c r="F14" s="388"/>
      <c r="G14" s="465"/>
      <c r="H14" s="450"/>
      <c r="I14" s="449"/>
      <c r="J14" s="449"/>
      <c r="K14" s="449"/>
      <c r="L14" s="449"/>
      <c r="M14" s="449"/>
      <c r="N14" s="449"/>
      <c r="O14" s="450"/>
      <c r="P14" s="450"/>
      <c r="Q14" s="449"/>
      <c r="R14" s="449"/>
      <c r="S14" s="449"/>
      <c r="T14" s="449"/>
      <c r="U14" s="449"/>
      <c r="V14" s="457"/>
    </row>
    <row r="15" spans="1:22" ht="12.75">
      <c r="A15" s="381" t="s">
        <v>1794</v>
      </c>
      <c r="B15" s="36" t="s">
        <v>1452</v>
      </c>
      <c r="C15" s="433"/>
      <c r="D15" s="434"/>
      <c r="E15" s="30"/>
      <c r="F15" s="388"/>
      <c r="G15" s="465"/>
      <c r="H15" s="450"/>
      <c r="I15" s="449"/>
      <c r="J15" s="449"/>
      <c r="K15" s="449"/>
      <c r="L15" s="449"/>
      <c r="M15" s="449"/>
      <c r="N15" s="449"/>
      <c r="O15" s="450"/>
      <c r="P15" s="450"/>
      <c r="Q15" s="449"/>
      <c r="R15" s="449"/>
      <c r="S15" s="449"/>
      <c r="T15" s="449"/>
      <c r="U15" s="449"/>
      <c r="V15" s="457"/>
    </row>
    <row r="16" spans="1:22" ht="12.75">
      <c r="A16" s="381" t="s">
        <v>1793</v>
      </c>
      <c r="B16" s="36" t="s">
        <v>1415</v>
      </c>
      <c r="C16" s="433"/>
      <c r="D16" s="434"/>
      <c r="E16" s="30"/>
      <c r="F16" s="388"/>
      <c r="G16" s="465"/>
      <c r="H16" s="450"/>
      <c r="I16" s="449"/>
      <c r="J16" s="449"/>
      <c r="K16" s="449"/>
      <c r="L16" s="449"/>
      <c r="M16" s="449"/>
      <c r="N16" s="449"/>
      <c r="O16" s="450"/>
      <c r="P16" s="450"/>
      <c r="Q16" s="449"/>
      <c r="R16" s="449"/>
      <c r="S16" s="449"/>
      <c r="T16" s="449"/>
      <c r="U16" s="449"/>
      <c r="V16" s="457"/>
    </row>
    <row r="17" spans="1:22" ht="12.75">
      <c r="A17" s="381" t="s">
        <v>1478</v>
      </c>
      <c r="B17" s="36" t="s">
        <v>1461</v>
      </c>
      <c r="C17" s="433"/>
      <c r="D17" s="434"/>
      <c r="E17" s="30"/>
      <c r="F17" s="388"/>
      <c r="G17" s="465"/>
      <c r="H17" s="450"/>
      <c r="I17" s="449"/>
      <c r="J17" s="449"/>
      <c r="K17" s="449"/>
      <c r="L17" s="449"/>
      <c r="M17" s="449"/>
      <c r="N17" s="449"/>
      <c r="O17" s="450"/>
      <c r="P17" s="450"/>
      <c r="Q17" s="449"/>
      <c r="R17" s="449"/>
      <c r="S17" s="449"/>
      <c r="T17" s="449"/>
      <c r="U17" s="449"/>
      <c r="V17" s="457"/>
    </row>
    <row r="18" spans="1:22" ht="12.75">
      <c r="A18" s="381" t="s">
        <v>1477</v>
      </c>
      <c r="B18" s="36" t="s">
        <v>1460</v>
      </c>
      <c r="C18" s="433"/>
      <c r="D18" s="434"/>
      <c r="E18" s="30"/>
      <c r="F18" s="388"/>
      <c r="G18" s="465"/>
      <c r="H18" s="450"/>
      <c r="I18" s="449"/>
      <c r="J18" s="449"/>
      <c r="K18" s="449"/>
      <c r="L18" s="449"/>
      <c r="M18" s="449"/>
      <c r="N18" s="449"/>
      <c r="O18" s="450"/>
      <c r="P18" s="450"/>
      <c r="Q18" s="449"/>
      <c r="R18" s="449"/>
      <c r="S18" s="449"/>
      <c r="T18" s="449"/>
      <c r="U18" s="449"/>
      <c r="V18" s="457"/>
    </row>
    <row r="19" spans="1:22" ht="12.75">
      <c r="A19" s="381" t="s">
        <v>1475</v>
      </c>
      <c r="B19" s="36" t="s">
        <v>1451</v>
      </c>
      <c r="C19" s="433"/>
      <c r="D19" s="434"/>
      <c r="E19" s="30"/>
      <c r="F19" s="388"/>
      <c r="G19" s="465"/>
      <c r="H19" s="450"/>
      <c r="I19" s="449"/>
      <c r="J19" s="449"/>
      <c r="K19" s="449"/>
      <c r="L19" s="449"/>
      <c r="M19" s="449"/>
      <c r="N19" s="449"/>
      <c r="O19" s="450"/>
      <c r="P19" s="450"/>
      <c r="Q19" s="449"/>
      <c r="R19" s="449"/>
      <c r="S19" s="449"/>
      <c r="T19" s="449"/>
      <c r="U19" s="449"/>
      <c r="V19" s="457"/>
    </row>
    <row r="20" spans="1:22" ht="12.75">
      <c r="A20" s="381" t="s">
        <v>1476</v>
      </c>
      <c r="B20" s="36" t="s">
        <v>1417</v>
      </c>
      <c r="C20" s="433"/>
      <c r="D20" s="434"/>
      <c r="E20" s="30"/>
      <c r="F20" s="388"/>
      <c r="G20" s="465"/>
      <c r="H20" s="450"/>
      <c r="I20" s="449"/>
      <c r="J20" s="449"/>
      <c r="K20" s="449"/>
      <c r="L20" s="449"/>
      <c r="M20" s="449"/>
      <c r="N20" s="449"/>
      <c r="O20" s="450"/>
      <c r="P20" s="450"/>
      <c r="Q20" s="449"/>
      <c r="R20" s="449"/>
      <c r="S20" s="449"/>
      <c r="T20" s="449"/>
      <c r="U20" s="449"/>
      <c r="V20" s="457"/>
    </row>
    <row r="21" spans="1:22" ht="12.75">
      <c r="A21" s="381" t="s">
        <v>1824</v>
      </c>
      <c r="B21" s="36" t="s">
        <v>1458</v>
      </c>
      <c r="C21" s="433"/>
      <c r="D21" s="434"/>
      <c r="E21" s="30"/>
      <c r="F21" s="388"/>
      <c r="G21" s="465"/>
      <c r="H21" s="450"/>
      <c r="I21" s="449"/>
      <c r="J21" s="449"/>
      <c r="K21" s="449"/>
      <c r="L21" s="449"/>
      <c r="M21" s="449"/>
      <c r="N21" s="449"/>
      <c r="O21" s="450"/>
      <c r="P21" s="450"/>
      <c r="Q21" s="449"/>
      <c r="R21" s="449"/>
      <c r="S21" s="449"/>
      <c r="T21" s="449"/>
      <c r="U21" s="449"/>
      <c r="V21" s="457"/>
    </row>
    <row r="22" spans="1:22" ht="12.75">
      <c r="A22" s="381" t="s">
        <v>1470</v>
      </c>
      <c r="B22" s="36" t="s">
        <v>1459</v>
      </c>
      <c r="C22" s="433"/>
      <c r="D22" s="434"/>
      <c r="E22" s="30"/>
      <c r="F22" s="388"/>
      <c r="G22" s="465"/>
      <c r="H22" s="450"/>
      <c r="I22" s="449"/>
      <c r="J22" s="449"/>
      <c r="K22" s="449"/>
      <c r="L22" s="449"/>
      <c r="M22" s="449"/>
      <c r="N22" s="449"/>
      <c r="O22" s="450"/>
      <c r="P22" s="450"/>
      <c r="Q22" s="449"/>
      <c r="R22" s="449"/>
      <c r="S22" s="449"/>
      <c r="T22" s="449"/>
      <c r="U22" s="449"/>
      <c r="V22" s="457"/>
    </row>
    <row r="23" spans="1:22" ht="38.25">
      <c r="A23" s="389"/>
      <c r="B23" s="198"/>
      <c r="C23" s="194"/>
      <c r="D23" s="192"/>
      <c r="E23" s="181"/>
      <c r="F23" s="390"/>
      <c r="G23" s="176" t="s">
        <v>599</v>
      </c>
      <c r="H23" s="177" t="s">
        <v>600</v>
      </c>
      <c r="I23" s="177" t="s">
        <v>605</v>
      </c>
      <c r="J23" s="192"/>
      <c r="K23" s="192"/>
      <c r="L23" s="177" t="s">
        <v>837</v>
      </c>
      <c r="M23" s="177" t="s">
        <v>838</v>
      </c>
      <c r="N23" s="194"/>
      <c r="O23" s="177" t="s">
        <v>599</v>
      </c>
      <c r="P23" s="177" t="s">
        <v>600</v>
      </c>
      <c r="Q23" s="194"/>
      <c r="R23" s="192"/>
      <c r="S23" s="192"/>
      <c r="T23" s="192"/>
      <c r="U23" s="194"/>
      <c r="V23" s="384"/>
    </row>
    <row r="24" spans="1:22" ht="25.5" customHeight="1">
      <c r="A24" s="381" t="s">
        <v>859</v>
      </c>
      <c r="B24" s="15" t="s">
        <v>1495</v>
      </c>
      <c r="C24" s="14" t="s">
        <v>376</v>
      </c>
      <c r="D24" s="14" t="s">
        <v>1097</v>
      </c>
      <c r="E24" s="27"/>
      <c r="F24" s="344"/>
      <c r="G24" s="290" t="s">
        <v>704</v>
      </c>
      <c r="H24" s="175" t="s">
        <v>704</v>
      </c>
      <c r="I24" s="50" t="s">
        <v>837</v>
      </c>
      <c r="J24" s="69">
        <v>4343.78</v>
      </c>
      <c r="K24" s="37"/>
      <c r="L24" s="171">
        <f>J24+K24</f>
        <v>4343.78</v>
      </c>
      <c r="M24" s="431">
        <f>L25-L24</f>
        <v>246.22000000000025</v>
      </c>
      <c r="N24" s="460"/>
      <c r="O24" s="451" t="s">
        <v>858</v>
      </c>
      <c r="P24" s="452"/>
      <c r="Q24" s="455" t="s">
        <v>408</v>
      </c>
      <c r="R24" s="455" t="s">
        <v>408</v>
      </c>
      <c r="S24" s="455" t="s">
        <v>408</v>
      </c>
      <c r="T24" s="455" t="s">
        <v>408</v>
      </c>
      <c r="U24" s="455" t="s">
        <v>408</v>
      </c>
      <c r="V24" s="458" t="s">
        <v>357</v>
      </c>
    </row>
    <row r="25" spans="1:22" ht="25.5">
      <c r="A25" s="381" t="s">
        <v>860</v>
      </c>
      <c r="B25" s="32" t="s">
        <v>1496</v>
      </c>
      <c r="C25" s="14" t="s">
        <v>1503</v>
      </c>
      <c r="D25" s="14" t="s">
        <v>1097</v>
      </c>
      <c r="E25" s="27"/>
      <c r="F25" s="344"/>
      <c r="G25" s="290" t="s">
        <v>704</v>
      </c>
      <c r="H25" s="175" t="s">
        <v>704</v>
      </c>
      <c r="I25" s="50" t="s">
        <v>837</v>
      </c>
      <c r="J25" s="69">
        <v>4590</v>
      </c>
      <c r="K25" s="39"/>
      <c r="L25" s="171">
        <f>J25+K25</f>
        <v>4590</v>
      </c>
      <c r="M25" s="431"/>
      <c r="N25" s="461"/>
      <c r="O25" s="453"/>
      <c r="P25" s="454"/>
      <c r="Q25" s="456"/>
      <c r="R25" s="456"/>
      <c r="S25" s="456"/>
      <c r="T25" s="456"/>
      <c r="U25" s="456"/>
      <c r="V25" s="459"/>
    </row>
    <row r="26" spans="1:22" ht="25.5">
      <c r="A26" s="381" t="s">
        <v>1487</v>
      </c>
      <c r="B26" s="15" t="s">
        <v>1505</v>
      </c>
      <c r="C26" s="14" t="s">
        <v>376</v>
      </c>
      <c r="D26" s="14" t="s">
        <v>1097</v>
      </c>
      <c r="E26" s="27"/>
      <c r="F26" s="344"/>
      <c r="G26" s="290" t="s">
        <v>704</v>
      </c>
      <c r="H26" s="175" t="s">
        <v>704</v>
      </c>
      <c r="I26" s="50" t="s">
        <v>705</v>
      </c>
      <c r="J26" s="199"/>
      <c r="K26" s="67"/>
      <c r="L26" s="67"/>
      <c r="M26" s="197"/>
      <c r="N26" s="197"/>
      <c r="O26" s="175" t="s">
        <v>704</v>
      </c>
      <c r="P26" s="175" t="s">
        <v>704</v>
      </c>
      <c r="Q26" s="50" t="s">
        <v>705</v>
      </c>
      <c r="R26" s="199"/>
      <c r="S26" s="67"/>
      <c r="T26" s="67"/>
      <c r="U26" s="197"/>
      <c r="V26" s="385"/>
    </row>
    <row r="27" spans="1:22" ht="25.5">
      <c r="A27" s="381" t="s">
        <v>1486</v>
      </c>
      <c r="B27" s="15" t="s">
        <v>1506</v>
      </c>
      <c r="C27" s="14" t="s">
        <v>376</v>
      </c>
      <c r="D27" s="14" t="s">
        <v>1097</v>
      </c>
      <c r="E27" s="27"/>
      <c r="F27" s="344"/>
      <c r="G27" s="290" t="s">
        <v>704</v>
      </c>
      <c r="H27" s="175" t="s">
        <v>704</v>
      </c>
      <c r="I27" s="50" t="s">
        <v>705</v>
      </c>
      <c r="J27" s="29"/>
      <c r="K27" s="67"/>
      <c r="L27" s="67"/>
      <c r="M27" s="197"/>
      <c r="N27" s="197"/>
      <c r="O27" s="175" t="s">
        <v>704</v>
      </c>
      <c r="P27" s="175" t="s">
        <v>704</v>
      </c>
      <c r="Q27" s="50" t="s">
        <v>705</v>
      </c>
      <c r="R27" s="29"/>
      <c r="S27" s="67"/>
      <c r="T27" s="67"/>
      <c r="U27" s="197"/>
      <c r="V27" s="385"/>
    </row>
    <row r="28" spans="1:22" ht="25.5">
      <c r="A28" s="381" t="s">
        <v>1485</v>
      </c>
      <c r="B28" s="15" t="s">
        <v>1507</v>
      </c>
      <c r="C28" s="14" t="s">
        <v>377</v>
      </c>
      <c r="D28" s="14" t="s">
        <v>1097</v>
      </c>
      <c r="E28" s="27"/>
      <c r="F28" s="344"/>
      <c r="G28" s="290" t="s">
        <v>704</v>
      </c>
      <c r="H28" s="175" t="s">
        <v>704</v>
      </c>
      <c r="I28" s="50" t="s">
        <v>705</v>
      </c>
      <c r="J28" s="29"/>
      <c r="K28" s="67"/>
      <c r="L28" s="67"/>
      <c r="M28" s="197"/>
      <c r="N28" s="197"/>
      <c r="O28" s="175" t="s">
        <v>704</v>
      </c>
      <c r="P28" s="175" t="s">
        <v>704</v>
      </c>
      <c r="Q28" s="50" t="s">
        <v>705</v>
      </c>
      <c r="R28" s="29"/>
      <c r="S28" s="67"/>
      <c r="T28" s="67"/>
      <c r="U28" s="197"/>
      <c r="V28" s="385"/>
    </row>
    <row r="29" spans="1:22" ht="25.5">
      <c r="A29" s="381" t="s">
        <v>1790</v>
      </c>
      <c r="B29" s="15" t="s">
        <v>348</v>
      </c>
      <c r="C29" s="14" t="s">
        <v>1498</v>
      </c>
      <c r="D29" s="14" t="s">
        <v>1097</v>
      </c>
      <c r="E29" s="27"/>
      <c r="F29" s="344"/>
      <c r="G29" s="290" t="s">
        <v>704</v>
      </c>
      <c r="H29" s="175" t="s">
        <v>704</v>
      </c>
      <c r="I29" s="50" t="s">
        <v>705</v>
      </c>
      <c r="J29" s="29"/>
      <c r="K29" s="197"/>
      <c r="L29" s="197"/>
      <c r="M29" s="197"/>
      <c r="N29" s="197"/>
      <c r="O29" s="175" t="s">
        <v>704</v>
      </c>
      <c r="P29" s="175" t="s">
        <v>704</v>
      </c>
      <c r="Q29" s="50" t="s">
        <v>705</v>
      </c>
      <c r="R29" s="29"/>
      <c r="S29" s="197"/>
      <c r="T29" s="197"/>
      <c r="U29" s="197"/>
      <c r="V29" s="385"/>
    </row>
    <row r="30" spans="1:22" ht="44.25" customHeight="1" thickBot="1">
      <c r="A30" s="382" t="s">
        <v>1803</v>
      </c>
      <c r="B30" s="345" t="s">
        <v>1504</v>
      </c>
      <c r="C30" s="346" t="s">
        <v>376</v>
      </c>
      <c r="D30" s="346" t="s">
        <v>1097</v>
      </c>
      <c r="E30" s="391"/>
      <c r="F30" s="392"/>
      <c r="G30" s="294" t="s">
        <v>704</v>
      </c>
      <c r="H30" s="295" t="s">
        <v>704</v>
      </c>
      <c r="I30" s="300" t="s">
        <v>705</v>
      </c>
      <c r="J30" s="341"/>
      <c r="K30" s="386"/>
      <c r="L30" s="386"/>
      <c r="M30" s="386"/>
      <c r="N30" s="386"/>
      <c r="O30" s="295" t="s">
        <v>704</v>
      </c>
      <c r="P30" s="295" t="s">
        <v>704</v>
      </c>
      <c r="Q30" s="300" t="s">
        <v>705</v>
      </c>
      <c r="R30" s="341"/>
      <c r="S30" s="386"/>
      <c r="T30" s="386"/>
      <c r="U30" s="386"/>
      <c r="V30" s="387"/>
    </row>
    <row r="31" ht="15" customHeight="1"/>
    <row r="32" spans="1:6" ht="12.75" customHeight="1">
      <c r="A32" s="415" t="s">
        <v>1198</v>
      </c>
      <c r="B32" s="415"/>
      <c r="C32" s="415"/>
      <c r="D32" s="415"/>
      <c r="E32" s="41"/>
      <c r="F32" s="41"/>
    </row>
    <row r="33" spans="1:6" ht="12.75" customHeight="1">
      <c r="A33" s="415" t="s">
        <v>1200</v>
      </c>
      <c r="B33" s="415"/>
      <c r="C33" s="415"/>
      <c r="D33" s="415"/>
      <c r="E33" s="41"/>
      <c r="F33" s="41"/>
    </row>
    <row r="34" spans="1:6" ht="12.75" customHeight="1">
      <c r="A34" s="415" t="s">
        <v>1201</v>
      </c>
      <c r="B34" s="415"/>
      <c r="C34" s="415"/>
      <c r="D34" s="415"/>
      <c r="E34" s="41"/>
      <c r="F34" s="41"/>
    </row>
    <row r="35" spans="1:6" ht="12.75" customHeight="1">
      <c r="A35" s="41"/>
      <c r="B35" s="41"/>
      <c r="C35" s="41"/>
      <c r="D35" s="41"/>
      <c r="E35" s="41"/>
      <c r="F35" s="41"/>
    </row>
  </sheetData>
  <sheetProtection/>
  <mergeCells count="47">
    <mergeCell ref="N3:N12"/>
    <mergeCell ref="J13:J22"/>
    <mergeCell ref="K13:K22"/>
    <mergeCell ref="L13:L22"/>
    <mergeCell ref="M13:M22"/>
    <mergeCell ref="G13:H22"/>
    <mergeCell ref="I13:I22"/>
    <mergeCell ref="G9:H10"/>
    <mergeCell ref="I9:I10"/>
    <mergeCell ref="G1:H1"/>
    <mergeCell ref="M3:M4"/>
    <mergeCell ref="M11:M12"/>
    <mergeCell ref="M5:M6"/>
    <mergeCell ref="M7:M8"/>
    <mergeCell ref="M9:M10"/>
    <mergeCell ref="J9:J10"/>
    <mergeCell ref="K9:K10"/>
    <mergeCell ref="L9:L10"/>
    <mergeCell ref="A34:D34"/>
    <mergeCell ref="C3:C22"/>
    <mergeCell ref="D3:D22"/>
    <mergeCell ref="A32:D32"/>
    <mergeCell ref="A33:D33"/>
    <mergeCell ref="U24:U25"/>
    <mergeCell ref="V24:V25"/>
    <mergeCell ref="N24:N25"/>
    <mergeCell ref="U3:U4"/>
    <mergeCell ref="V3:V12"/>
    <mergeCell ref="U5:U6"/>
    <mergeCell ref="U7:U8"/>
    <mergeCell ref="U9:U10"/>
    <mergeCell ref="U11:U12"/>
    <mergeCell ref="N13:N22"/>
    <mergeCell ref="Q13:Q22"/>
    <mergeCell ref="R13:R22"/>
    <mergeCell ref="S13:S22"/>
    <mergeCell ref="T13:T22"/>
    <mergeCell ref="U13:U22"/>
    <mergeCell ref="V13:V22"/>
    <mergeCell ref="O1:P1"/>
    <mergeCell ref="O13:P22"/>
    <mergeCell ref="M24:M25"/>
    <mergeCell ref="O24:P25"/>
    <mergeCell ref="Q24:Q25"/>
    <mergeCell ref="R24:R25"/>
    <mergeCell ref="S24:S25"/>
    <mergeCell ref="T24:T25"/>
  </mergeCells>
  <conditionalFormatting sqref="L1 T1">
    <cfRule type="cellIs" priority="1" dxfId="6" operator="equal" stopIfTrue="1">
      <formula>"N/A"</formula>
    </cfRule>
  </conditionalFormatting>
  <conditionalFormatting sqref="N3:N12">
    <cfRule type="cellIs" priority="2" dxfId="0" operator="greaterThan" stopIfTrue="1">
      <formula>20</formula>
    </cfRule>
  </conditionalFormatting>
  <conditionalFormatting sqref="M3:M8 M11:M12 U3:U12">
    <cfRule type="cellIs" priority="3" dxfId="0" operator="greaterThan" stopIfTrue="1">
      <formula>5</formula>
    </cfRule>
  </conditionalFormatting>
  <conditionalFormatting sqref="L3:L8 L11:L12">
    <cfRule type="cellIs" priority="4" dxfId="0" operator="greaterThan" stopIfTrue="1">
      <formula>7500</formula>
    </cfRule>
  </conditionalFormatting>
  <conditionalFormatting sqref="T3:T12">
    <cfRule type="cellIs" priority="5" dxfId="0" operator="greaterThan" stopIfTrue="1">
      <formula>2000</formula>
    </cfRule>
  </conditionalFormatting>
  <conditionalFormatting sqref="V3:V12">
    <cfRule type="cellIs" priority="6" dxfId="0" operator="greaterThan" stopIfTrue="1">
      <formula>100</formula>
    </cfRule>
  </conditionalFormatting>
  <conditionalFormatting sqref="L24:L25">
    <cfRule type="cellIs" priority="7" dxfId="0" operator="greaterThan" stopIfTrue="1">
      <formula>6000</formula>
    </cfRule>
  </conditionalFormatting>
  <conditionalFormatting sqref="M24:M25">
    <cfRule type="cellIs" priority="8" dxfId="0" operator="notBetween" stopIfTrue="1">
      <formula>0</formula>
      <formula>500</formula>
    </cfRule>
  </conditionalFormatting>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3"/>
  </sheetPr>
  <dimension ref="A1:K36"/>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9.00390625" style="13" customWidth="1"/>
    <col min="3" max="4" width="9.625" style="13" customWidth="1"/>
    <col min="5" max="6" width="15.625" style="19" customWidth="1"/>
    <col min="7" max="8" width="15.50390625" style="66" customWidth="1"/>
    <col min="9" max="11" width="15.625" style="13" customWidth="1"/>
    <col min="12" max="16384" width="9.00390625" style="13" customWidth="1"/>
  </cols>
  <sheetData>
    <row r="1" spans="1:11" ht="38.25">
      <c r="A1" s="238" t="s">
        <v>1718</v>
      </c>
      <c r="B1" s="239" t="s">
        <v>990</v>
      </c>
      <c r="C1" s="239" t="s">
        <v>323</v>
      </c>
      <c r="D1" s="239" t="s">
        <v>324</v>
      </c>
      <c r="E1" s="274" t="s">
        <v>1195</v>
      </c>
      <c r="F1" s="275" t="s">
        <v>1196</v>
      </c>
      <c r="G1" s="447" t="s">
        <v>710</v>
      </c>
      <c r="H1" s="448"/>
      <c r="I1" s="239" t="s">
        <v>711</v>
      </c>
      <c r="J1" s="239" t="s">
        <v>712</v>
      </c>
      <c r="K1" s="305" t="s">
        <v>713</v>
      </c>
    </row>
    <row r="2" spans="1:11" ht="30" customHeight="1">
      <c r="A2" s="276"/>
      <c r="B2" s="177"/>
      <c r="C2" s="178"/>
      <c r="D2" s="178"/>
      <c r="E2" s="177"/>
      <c r="F2" s="258"/>
      <c r="G2" s="469"/>
      <c r="H2" s="470"/>
      <c r="I2" s="177"/>
      <c r="J2" s="193"/>
      <c r="K2" s="348"/>
    </row>
    <row r="3" spans="1:11" ht="25.5">
      <c r="A3" s="343" t="s">
        <v>1800</v>
      </c>
      <c r="B3" s="15" t="s">
        <v>1723</v>
      </c>
      <c r="C3" s="14" t="s">
        <v>1098</v>
      </c>
      <c r="D3" s="26" t="s">
        <v>1096</v>
      </c>
      <c r="E3" s="27"/>
      <c r="F3" s="344"/>
      <c r="G3" s="464" t="s">
        <v>408</v>
      </c>
      <c r="H3" s="449"/>
      <c r="I3" s="449" t="s">
        <v>742</v>
      </c>
      <c r="J3" s="449" t="s">
        <v>742</v>
      </c>
      <c r="K3" s="457" t="s">
        <v>357</v>
      </c>
    </row>
    <row r="4" spans="1:11" ht="25.5">
      <c r="A4" s="343" t="s">
        <v>1799</v>
      </c>
      <c r="B4" s="15" t="s">
        <v>1724</v>
      </c>
      <c r="C4" s="14" t="s">
        <v>1098</v>
      </c>
      <c r="D4" s="26" t="s">
        <v>1096</v>
      </c>
      <c r="E4" s="27"/>
      <c r="F4" s="344"/>
      <c r="G4" s="464"/>
      <c r="H4" s="449"/>
      <c r="I4" s="449"/>
      <c r="J4" s="449"/>
      <c r="K4" s="457"/>
    </row>
    <row r="5" spans="1:11" ht="25.5">
      <c r="A5" s="343" t="s">
        <v>1484</v>
      </c>
      <c r="B5" s="15" t="s">
        <v>1725</v>
      </c>
      <c r="C5" s="14" t="s">
        <v>1098</v>
      </c>
      <c r="D5" s="26" t="s">
        <v>1096</v>
      </c>
      <c r="E5" s="27"/>
      <c r="F5" s="344"/>
      <c r="G5" s="464"/>
      <c r="H5" s="449"/>
      <c r="I5" s="449"/>
      <c r="J5" s="449"/>
      <c r="K5" s="457"/>
    </row>
    <row r="6" spans="1:11" ht="25.5">
      <c r="A6" s="343" t="s">
        <v>1483</v>
      </c>
      <c r="B6" s="15" t="s">
        <v>1726</v>
      </c>
      <c r="C6" s="14" t="s">
        <v>1098</v>
      </c>
      <c r="D6" s="26" t="s">
        <v>1096</v>
      </c>
      <c r="E6" s="27"/>
      <c r="F6" s="344"/>
      <c r="G6" s="464"/>
      <c r="H6" s="449"/>
      <c r="I6" s="449"/>
      <c r="J6" s="449"/>
      <c r="K6" s="457"/>
    </row>
    <row r="7" spans="1:11" ht="25.5">
      <c r="A7" s="343" t="s">
        <v>1797</v>
      </c>
      <c r="B7" s="15" t="s">
        <v>1727</v>
      </c>
      <c r="C7" s="14" t="s">
        <v>1098</v>
      </c>
      <c r="D7" s="26" t="s">
        <v>1096</v>
      </c>
      <c r="E7" s="27"/>
      <c r="F7" s="344"/>
      <c r="G7" s="464"/>
      <c r="H7" s="449"/>
      <c r="I7" s="449"/>
      <c r="J7" s="449"/>
      <c r="K7" s="457"/>
    </row>
    <row r="8" spans="1:11" ht="25.5">
      <c r="A8" s="343" t="s">
        <v>1798</v>
      </c>
      <c r="B8" s="15" t="s">
        <v>1728</v>
      </c>
      <c r="C8" s="14" t="s">
        <v>1098</v>
      </c>
      <c r="D8" s="26" t="s">
        <v>1096</v>
      </c>
      <c r="E8" s="27"/>
      <c r="F8" s="344"/>
      <c r="G8" s="464"/>
      <c r="H8" s="449"/>
      <c r="I8" s="449"/>
      <c r="J8" s="449"/>
      <c r="K8" s="457"/>
    </row>
    <row r="9" spans="1:11" ht="25.5">
      <c r="A9" s="343" t="s">
        <v>1795</v>
      </c>
      <c r="B9" s="15" t="s">
        <v>1729</v>
      </c>
      <c r="C9" s="14" t="s">
        <v>1098</v>
      </c>
      <c r="D9" s="26" t="s">
        <v>1096</v>
      </c>
      <c r="E9" s="27"/>
      <c r="F9" s="344"/>
      <c r="G9" s="464"/>
      <c r="H9" s="449"/>
      <c r="I9" s="449"/>
      <c r="J9" s="449"/>
      <c r="K9" s="457"/>
    </row>
    <row r="10" spans="1:11" ht="25.5">
      <c r="A10" s="343" t="s">
        <v>1796</v>
      </c>
      <c r="B10" s="15" t="s">
        <v>1730</v>
      </c>
      <c r="C10" s="14" t="s">
        <v>1098</v>
      </c>
      <c r="D10" s="26" t="s">
        <v>1096</v>
      </c>
      <c r="E10" s="27"/>
      <c r="F10" s="344"/>
      <c r="G10" s="464"/>
      <c r="H10" s="449"/>
      <c r="I10" s="449"/>
      <c r="J10" s="449"/>
      <c r="K10" s="457"/>
    </row>
    <row r="11" spans="1:11" ht="25.5">
      <c r="A11" s="343" t="s">
        <v>1480</v>
      </c>
      <c r="B11" s="15" t="s">
        <v>1731</v>
      </c>
      <c r="C11" s="14" t="s">
        <v>1098</v>
      </c>
      <c r="D11" s="26" t="s">
        <v>1096</v>
      </c>
      <c r="E11" s="27"/>
      <c r="F11" s="344"/>
      <c r="G11" s="464"/>
      <c r="H11" s="449"/>
      <c r="I11" s="449"/>
      <c r="J11" s="449"/>
      <c r="K11" s="457"/>
    </row>
    <row r="12" spans="1:11" ht="25.5">
      <c r="A12" s="343" t="s">
        <v>1479</v>
      </c>
      <c r="B12" s="15" t="s">
        <v>1732</v>
      </c>
      <c r="C12" s="14" t="s">
        <v>1098</v>
      </c>
      <c r="D12" s="26" t="s">
        <v>1096</v>
      </c>
      <c r="E12" s="27"/>
      <c r="F12" s="344"/>
      <c r="G12" s="464"/>
      <c r="H12" s="449"/>
      <c r="I12" s="449"/>
      <c r="J12" s="449"/>
      <c r="K12" s="457"/>
    </row>
    <row r="13" spans="1:11" ht="25.5">
      <c r="A13" s="343" t="s">
        <v>1794</v>
      </c>
      <c r="B13" s="15" t="s">
        <v>1733</v>
      </c>
      <c r="C13" s="14" t="s">
        <v>1098</v>
      </c>
      <c r="D13" s="26" t="s">
        <v>1096</v>
      </c>
      <c r="E13" s="27"/>
      <c r="F13" s="344"/>
      <c r="G13" s="464"/>
      <c r="H13" s="449"/>
      <c r="I13" s="449"/>
      <c r="J13" s="449"/>
      <c r="K13" s="457"/>
    </row>
    <row r="14" spans="1:11" ht="25.5">
      <c r="A14" s="343" t="s">
        <v>1793</v>
      </c>
      <c r="B14" s="15" t="s">
        <v>1734</v>
      </c>
      <c r="C14" s="14" t="s">
        <v>1098</v>
      </c>
      <c r="D14" s="26" t="s">
        <v>1096</v>
      </c>
      <c r="E14" s="27"/>
      <c r="F14" s="344"/>
      <c r="G14" s="464"/>
      <c r="H14" s="449"/>
      <c r="I14" s="449"/>
      <c r="J14" s="449"/>
      <c r="K14" s="457"/>
    </row>
    <row r="15" spans="1:11" ht="25.5">
      <c r="A15" s="343" t="s">
        <v>1791</v>
      </c>
      <c r="B15" s="15" t="s">
        <v>1735</v>
      </c>
      <c r="C15" s="14" t="s">
        <v>1098</v>
      </c>
      <c r="D15" s="26" t="s">
        <v>1096</v>
      </c>
      <c r="E15" s="27"/>
      <c r="F15" s="344"/>
      <c r="G15" s="464"/>
      <c r="H15" s="449"/>
      <c r="I15" s="449"/>
      <c r="J15" s="449"/>
      <c r="K15" s="457"/>
    </row>
    <row r="16" spans="1:11" ht="25.5">
      <c r="A16" s="343" t="s">
        <v>1792</v>
      </c>
      <c r="B16" s="15" t="s">
        <v>1736</v>
      </c>
      <c r="C16" s="14" t="s">
        <v>1098</v>
      </c>
      <c r="D16" s="26" t="s">
        <v>1096</v>
      </c>
      <c r="E16" s="27"/>
      <c r="F16" s="344"/>
      <c r="G16" s="464"/>
      <c r="H16" s="449"/>
      <c r="I16" s="449"/>
      <c r="J16" s="449"/>
      <c r="K16" s="457"/>
    </row>
    <row r="17" spans="1:11" ht="25.5">
      <c r="A17" s="343" t="s">
        <v>1475</v>
      </c>
      <c r="B17" s="15" t="s">
        <v>1737</v>
      </c>
      <c r="C17" s="14" t="s">
        <v>1098</v>
      </c>
      <c r="D17" s="26" t="s">
        <v>1096</v>
      </c>
      <c r="E17" s="27"/>
      <c r="F17" s="344"/>
      <c r="G17" s="464"/>
      <c r="H17" s="449"/>
      <c r="I17" s="449"/>
      <c r="J17" s="449"/>
      <c r="K17" s="457"/>
    </row>
    <row r="18" spans="1:11" ht="25.5">
      <c r="A18" s="343" t="s">
        <v>1476</v>
      </c>
      <c r="B18" s="15" t="s">
        <v>1738</v>
      </c>
      <c r="C18" s="14" t="s">
        <v>1098</v>
      </c>
      <c r="D18" s="26" t="s">
        <v>1096</v>
      </c>
      <c r="E18" s="27"/>
      <c r="F18" s="344"/>
      <c r="G18" s="464"/>
      <c r="H18" s="449"/>
      <c r="I18" s="449"/>
      <c r="J18" s="449"/>
      <c r="K18" s="457"/>
    </row>
    <row r="19" spans="1:11" ht="25.5">
      <c r="A19" s="343" t="s">
        <v>1482</v>
      </c>
      <c r="B19" s="15" t="s">
        <v>374</v>
      </c>
      <c r="C19" s="14" t="s">
        <v>1098</v>
      </c>
      <c r="D19" s="26" t="s">
        <v>1096</v>
      </c>
      <c r="E19" s="27"/>
      <c r="F19" s="344"/>
      <c r="G19" s="464"/>
      <c r="H19" s="449"/>
      <c r="I19" s="449"/>
      <c r="J19" s="449"/>
      <c r="K19" s="457"/>
    </row>
    <row r="20" spans="1:11" ht="25.5">
      <c r="A20" s="343" t="s">
        <v>1481</v>
      </c>
      <c r="B20" s="15" t="s">
        <v>375</v>
      </c>
      <c r="C20" s="14" t="s">
        <v>1098</v>
      </c>
      <c r="D20" s="26" t="s">
        <v>1096</v>
      </c>
      <c r="E20" s="27"/>
      <c r="F20" s="344"/>
      <c r="G20" s="464"/>
      <c r="H20" s="449"/>
      <c r="I20" s="449"/>
      <c r="J20" s="449"/>
      <c r="K20" s="457"/>
    </row>
    <row r="21" spans="1:11" ht="25.5">
      <c r="A21" s="343" t="s">
        <v>1478</v>
      </c>
      <c r="B21" s="15" t="s">
        <v>1499</v>
      </c>
      <c r="C21" s="14" t="s">
        <v>376</v>
      </c>
      <c r="D21" s="14" t="s">
        <v>1097</v>
      </c>
      <c r="E21" s="27"/>
      <c r="F21" s="344"/>
      <c r="G21" s="464"/>
      <c r="H21" s="449"/>
      <c r="I21" s="449"/>
      <c r="J21" s="449"/>
      <c r="K21" s="457"/>
    </row>
    <row r="22" spans="1:11" ht="25.5">
      <c r="A22" s="343" t="s">
        <v>1477</v>
      </c>
      <c r="B22" s="15" t="s">
        <v>1500</v>
      </c>
      <c r="C22" s="14" t="s">
        <v>376</v>
      </c>
      <c r="D22" s="14" t="s">
        <v>1097</v>
      </c>
      <c r="E22" s="27"/>
      <c r="F22" s="344"/>
      <c r="G22" s="464"/>
      <c r="H22" s="449"/>
      <c r="I22" s="449"/>
      <c r="J22" s="449"/>
      <c r="K22" s="457"/>
    </row>
    <row r="23" spans="1:11" ht="25.5">
      <c r="A23" s="343" t="s">
        <v>1790</v>
      </c>
      <c r="B23" s="15" t="s">
        <v>1501</v>
      </c>
      <c r="C23" s="14" t="s">
        <v>376</v>
      </c>
      <c r="D23" s="14" t="s">
        <v>1097</v>
      </c>
      <c r="E23" s="27"/>
      <c r="F23" s="344"/>
      <c r="G23" s="464"/>
      <c r="H23" s="449"/>
      <c r="I23" s="449"/>
      <c r="J23" s="449"/>
      <c r="K23" s="457"/>
    </row>
    <row r="24" spans="1:11" ht="25.5">
      <c r="A24" s="343" t="s">
        <v>1488</v>
      </c>
      <c r="B24" s="15" t="s">
        <v>1084</v>
      </c>
      <c r="C24" s="14" t="s">
        <v>376</v>
      </c>
      <c r="D24" s="14" t="s">
        <v>1097</v>
      </c>
      <c r="E24" s="27"/>
      <c r="F24" s="344"/>
      <c r="G24" s="464"/>
      <c r="H24" s="449"/>
      <c r="I24" s="449"/>
      <c r="J24" s="449"/>
      <c r="K24" s="457"/>
    </row>
    <row r="25" spans="1:11" s="12" customFormat="1" ht="25.5">
      <c r="A25" s="381" t="s">
        <v>1803</v>
      </c>
      <c r="B25" s="15" t="s">
        <v>1504</v>
      </c>
      <c r="C25" s="14" t="s">
        <v>376</v>
      </c>
      <c r="D25" s="14" t="s">
        <v>1097</v>
      </c>
      <c r="E25" s="27"/>
      <c r="F25" s="344"/>
      <c r="G25" s="464"/>
      <c r="H25" s="449"/>
      <c r="I25" s="449"/>
      <c r="J25" s="449"/>
      <c r="K25" s="457"/>
    </row>
    <row r="26" spans="1:11" s="12" customFormat="1" ht="25.5">
      <c r="A26" s="381" t="s">
        <v>1487</v>
      </c>
      <c r="B26" s="15" t="s">
        <v>1505</v>
      </c>
      <c r="C26" s="14" t="s">
        <v>376</v>
      </c>
      <c r="D26" s="14" t="s">
        <v>1097</v>
      </c>
      <c r="E26" s="27"/>
      <c r="F26" s="344"/>
      <c r="G26" s="464"/>
      <c r="H26" s="449"/>
      <c r="I26" s="449"/>
      <c r="J26" s="449"/>
      <c r="K26" s="457"/>
    </row>
    <row r="27" spans="1:11" s="12" customFormat="1" ht="25.5">
      <c r="A27" s="381" t="s">
        <v>1486</v>
      </c>
      <c r="B27" s="15" t="s">
        <v>1506</v>
      </c>
      <c r="C27" s="14" t="s">
        <v>376</v>
      </c>
      <c r="D27" s="14" t="s">
        <v>1097</v>
      </c>
      <c r="E27" s="27"/>
      <c r="F27" s="344"/>
      <c r="G27" s="464"/>
      <c r="H27" s="449"/>
      <c r="I27" s="449"/>
      <c r="J27" s="449"/>
      <c r="K27" s="457"/>
    </row>
    <row r="28" spans="1:11" s="12" customFormat="1" ht="25.5">
      <c r="A28" s="381" t="s">
        <v>1485</v>
      </c>
      <c r="B28" s="15" t="s">
        <v>1507</v>
      </c>
      <c r="C28" s="14" t="s">
        <v>377</v>
      </c>
      <c r="D28" s="14" t="s">
        <v>1097</v>
      </c>
      <c r="E28" s="27"/>
      <c r="F28" s="344"/>
      <c r="G28" s="464"/>
      <c r="H28" s="449"/>
      <c r="I28" s="449"/>
      <c r="J28" s="449"/>
      <c r="K28" s="457"/>
    </row>
    <row r="29" spans="1:11" s="12" customFormat="1" ht="25.5" customHeight="1">
      <c r="A29" s="381" t="s">
        <v>1801</v>
      </c>
      <c r="B29" s="15" t="s">
        <v>1495</v>
      </c>
      <c r="C29" s="14" t="s">
        <v>376</v>
      </c>
      <c r="D29" s="14" t="s">
        <v>1097</v>
      </c>
      <c r="E29" s="27"/>
      <c r="F29" s="344"/>
      <c r="G29" s="464"/>
      <c r="H29" s="449"/>
      <c r="I29" s="449"/>
      <c r="J29" s="449"/>
      <c r="K29" s="457"/>
    </row>
    <row r="30" spans="1:11" s="12" customFormat="1" ht="26.25" thickBot="1">
      <c r="A30" s="382" t="s">
        <v>1802</v>
      </c>
      <c r="B30" s="383" t="s">
        <v>1496</v>
      </c>
      <c r="C30" s="346" t="s">
        <v>1503</v>
      </c>
      <c r="D30" s="346" t="s">
        <v>1097</v>
      </c>
      <c r="E30" s="356"/>
      <c r="F30" s="357"/>
      <c r="G30" s="466"/>
      <c r="H30" s="467"/>
      <c r="I30" s="467"/>
      <c r="J30" s="467"/>
      <c r="K30" s="468"/>
    </row>
    <row r="31" spans="1:4" ht="110.25" customHeight="1">
      <c r="A31" s="417" t="s">
        <v>1664</v>
      </c>
      <c r="B31" s="417"/>
      <c r="C31" s="417"/>
      <c r="D31" s="417"/>
    </row>
    <row r="32" spans="1:4" ht="12.75">
      <c r="A32" s="430"/>
      <c r="B32" s="430"/>
      <c r="C32" s="430"/>
      <c r="D32" s="430"/>
    </row>
    <row r="33" spans="1:6" ht="12.75" customHeight="1">
      <c r="A33" s="415" t="s">
        <v>1198</v>
      </c>
      <c r="B33" s="415"/>
      <c r="C33" s="415"/>
      <c r="D33" s="415"/>
      <c r="E33" s="41"/>
      <c r="F33" s="41"/>
    </row>
    <row r="34" spans="1:6" ht="12.75" customHeight="1">
      <c r="A34" s="415" t="s">
        <v>1200</v>
      </c>
      <c r="B34" s="415"/>
      <c r="C34" s="415"/>
      <c r="D34" s="415"/>
      <c r="E34" s="41"/>
      <c r="F34" s="41"/>
    </row>
    <row r="35" spans="1:6" ht="12.75" customHeight="1">
      <c r="A35" s="415" t="s">
        <v>1201</v>
      </c>
      <c r="B35" s="415"/>
      <c r="C35" s="415"/>
      <c r="D35" s="415"/>
      <c r="E35" s="41"/>
      <c r="F35" s="41"/>
    </row>
    <row r="36" spans="1:6" ht="12.75" customHeight="1">
      <c r="A36" s="41"/>
      <c r="B36" s="41"/>
      <c r="C36" s="41"/>
      <c r="D36" s="41"/>
      <c r="E36" s="41"/>
      <c r="F36" s="41"/>
    </row>
  </sheetData>
  <sheetProtection/>
  <mergeCells count="11">
    <mergeCell ref="J3:J30"/>
    <mergeCell ref="K3:K30"/>
    <mergeCell ref="G1:H1"/>
    <mergeCell ref="G2:H2"/>
    <mergeCell ref="G3:H30"/>
    <mergeCell ref="I3:I30"/>
    <mergeCell ref="A31:D31"/>
    <mergeCell ref="A35:D35"/>
    <mergeCell ref="A33:D33"/>
    <mergeCell ref="A34:D34"/>
    <mergeCell ref="A32:D32"/>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3"/>
  </sheetPr>
  <dimension ref="A1:K24"/>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9.00390625" style="13" customWidth="1"/>
    <col min="3" max="4" width="9.625" style="13" customWidth="1"/>
    <col min="5" max="11" width="15.625" style="13" customWidth="1"/>
    <col min="12" max="16384" width="9.00390625" style="13" customWidth="1"/>
  </cols>
  <sheetData>
    <row r="1" spans="1:11" s="11" customFormat="1" ht="38.25">
      <c r="A1" s="238" t="s">
        <v>1718</v>
      </c>
      <c r="B1" s="239" t="s">
        <v>990</v>
      </c>
      <c r="C1" s="239" t="s">
        <v>323</v>
      </c>
      <c r="D1" s="239" t="s">
        <v>324</v>
      </c>
      <c r="E1" s="274" t="s">
        <v>1195</v>
      </c>
      <c r="F1" s="275" t="s">
        <v>1196</v>
      </c>
      <c r="G1" s="447" t="s">
        <v>695</v>
      </c>
      <c r="H1" s="448"/>
      <c r="I1" s="239" t="s">
        <v>1197</v>
      </c>
      <c r="J1" s="239" t="s">
        <v>683</v>
      </c>
      <c r="K1" s="305" t="s">
        <v>684</v>
      </c>
    </row>
    <row r="2" spans="1:11" s="11" customFormat="1" ht="25.5">
      <c r="A2" s="276"/>
      <c r="B2" s="177"/>
      <c r="C2" s="178"/>
      <c r="D2" s="178"/>
      <c r="E2" s="177"/>
      <c r="F2" s="258"/>
      <c r="G2" s="176" t="s">
        <v>1881</v>
      </c>
      <c r="H2" s="177" t="s">
        <v>1882</v>
      </c>
      <c r="I2" s="182"/>
      <c r="J2" s="183"/>
      <c r="K2" s="260"/>
    </row>
    <row r="3" spans="1:11" ht="12.75" customHeight="1">
      <c r="A3" s="343" t="s">
        <v>1818</v>
      </c>
      <c r="B3" s="14" t="s">
        <v>1739</v>
      </c>
      <c r="C3" s="420" t="s">
        <v>442</v>
      </c>
      <c r="D3" s="421" t="s">
        <v>443</v>
      </c>
      <c r="E3" s="27"/>
      <c r="F3" s="344"/>
      <c r="G3" s="290" t="s">
        <v>584</v>
      </c>
      <c r="H3" s="175" t="s">
        <v>584</v>
      </c>
      <c r="I3" s="170" t="s">
        <v>1199</v>
      </c>
      <c r="J3" s="25"/>
      <c r="K3" s="261"/>
    </row>
    <row r="4" spans="1:11" ht="12.75">
      <c r="A4" s="343" t="s">
        <v>1810</v>
      </c>
      <c r="B4" s="14" t="s">
        <v>1740</v>
      </c>
      <c r="C4" s="420"/>
      <c r="D4" s="421"/>
      <c r="E4" s="27"/>
      <c r="F4" s="344"/>
      <c r="G4" s="290" t="s">
        <v>584</v>
      </c>
      <c r="H4" s="175" t="s">
        <v>584</v>
      </c>
      <c r="I4" s="170" t="s">
        <v>1199</v>
      </c>
      <c r="J4" s="25"/>
      <c r="K4" s="261"/>
    </row>
    <row r="5" spans="1:11" ht="12.75" customHeight="1">
      <c r="A5" s="343" t="s">
        <v>1823</v>
      </c>
      <c r="B5" s="14" t="s">
        <v>743</v>
      </c>
      <c r="C5" s="420" t="s">
        <v>444</v>
      </c>
      <c r="D5" s="421" t="s">
        <v>443</v>
      </c>
      <c r="E5" s="27"/>
      <c r="F5" s="344"/>
      <c r="G5" s="290" t="s">
        <v>584</v>
      </c>
      <c r="H5" s="175" t="s">
        <v>584</v>
      </c>
      <c r="I5" s="170" t="s">
        <v>1199</v>
      </c>
      <c r="J5" s="25"/>
      <c r="K5" s="261"/>
    </row>
    <row r="6" spans="1:11" ht="12.75">
      <c r="A6" s="343" t="s">
        <v>1815</v>
      </c>
      <c r="B6" s="14" t="s">
        <v>1741</v>
      </c>
      <c r="C6" s="420"/>
      <c r="D6" s="421"/>
      <c r="E6" s="27"/>
      <c r="F6" s="344"/>
      <c r="G6" s="290" t="s">
        <v>584</v>
      </c>
      <c r="H6" s="175" t="s">
        <v>584</v>
      </c>
      <c r="I6" s="170" t="s">
        <v>1199</v>
      </c>
      <c r="J6" s="25"/>
      <c r="K6" s="261"/>
    </row>
    <row r="7" spans="1:11" ht="12.75" customHeight="1">
      <c r="A7" s="343" t="s">
        <v>1822</v>
      </c>
      <c r="B7" s="14" t="s">
        <v>1117</v>
      </c>
      <c r="C7" s="420" t="s">
        <v>442</v>
      </c>
      <c r="D7" s="421" t="s">
        <v>443</v>
      </c>
      <c r="E7" s="27"/>
      <c r="F7" s="344"/>
      <c r="G7" s="290" t="s">
        <v>584</v>
      </c>
      <c r="H7" s="175" t="s">
        <v>584</v>
      </c>
      <c r="I7" s="170" t="s">
        <v>1199</v>
      </c>
      <c r="J7" s="25"/>
      <c r="K7" s="261"/>
    </row>
    <row r="8" spans="1:11" ht="12.75">
      <c r="A8" s="343" t="s">
        <v>1814</v>
      </c>
      <c r="B8" s="14" t="s">
        <v>1119</v>
      </c>
      <c r="C8" s="420"/>
      <c r="D8" s="421"/>
      <c r="E8" s="27"/>
      <c r="F8" s="344"/>
      <c r="G8" s="290" t="s">
        <v>584</v>
      </c>
      <c r="H8" s="175" t="s">
        <v>584</v>
      </c>
      <c r="I8" s="170" t="s">
        <v>1199</v>
      </c>
      <c r="J8" s="25"/>
      <c r="K8" s="261"/>
    </row>
    <row r="9" spans="1:11" ht="12.75" customHeight="1">
      <c r="A9" s="343" t="s">
        <v>1816</v>
      </c>
      <c r="B9" s="14" t="s">
        <v>1118</v>
      </c>
      <c r="C9" s="420" t="s">
        <v>444</v>
      </c>
      <c r="D9" s="421" t="s">
        <v>443</v>
      </c>
      <c r="E9" s="27"/>
      <c r="F9" s="344"/>
      <c r="G9" s="290" t="s">
        <v>584</v>
      </c>
      <c r="H9" s="175" t="s">
        <v>584</v>
      </c>
      <c r="I9" s="170" t="s">
        <v>1199</v>
      </c>
      <c r="J9" s="25"/>
      <c r="K9" s="261"/>
    </row>
    <row r="10" spans="1:11" ht="12.75">
      <c r="A10" s="343" t="s">
        <v>1808</v>
      </c>
      <c r="B10" s="14" t="s">
        <v>1120</v>
      </c>
      <c r="C10" s="420"/>
      <c r="D10" s="421"/>
      <c r="E10" s="27"/>
      <c r="F10" s="344"/>
      <c r="G10" s="290" t="s">
        <v>584</v>
      </c>
      <c r="H10" s="175" t="s">
        <v>584</v>
      </c>
      <c r="I10" s="170" t="s">
        <v>1199</v>
      </c>
      <c r="J10" s="25"/>
      <c r="K10" s="261"/>
    </row>
    <row r="11" spans="1:11" ht="12.75" customHeight="1">
      <c r="A11" s="343" t="s">
        <v>1821</v>
      </c>
      <c r="B11" s="14" t="s">
        <v>744</v>
      </c>
      <c r="C11" s="420" t="s">
        <v>444</v>
      </c>
      <c r="D11" s="421" t="s">
        <v>443</v>
      </c>
      <c r="E11" s="27"/>
      <c r="F11" s="344"/>
      <c r="G11" s="290" t="s">
        <v>584</v>
      </c>
      <c r="H11" s="175" t="s">
        <v>584</v>
      </c>
      <c r="I11" s="170" t="s">
        <v>1199</v>
      </c>
      <c r="J11" s="25"/>
      <c r="K11" s="261"/>
    </row>
    <row r="12" spans="1:11" ht="12.75">
      <c r="A12" s="343" t="s">
        <v>1813</v>
      </c>
      <c r="B12" s="14" t="s">
        <v>1742</v>
      </c>
      <c r="C12" s="420"/>
      <c r="D12" s="421"/>
      <c r="E12" s="27"/>
      <c r="F12" s="344"/>
      <c r="G12" s="290" t="s">
        <v>584</v>
      </c>
      <c r="H12" s="175" t="s">
        <v>584</v>
      </c>
      <c r="I12" s="170" t="s">
        <v>1199</v>
      </c>
      <c r="J12" s="25"/>
      <c r="K12" s="261"/>
    </row>
    <row r="13" spans="1:11" ht="12.75" customHeight="1">
      <c r="A13" s="343" t="s">
        <v>1817</v>
      </c>
      <c r="B13" s="14" t="s">
        <v>1743</v>
      </c>
      <c r="C13" s="420" t="s">
        <v>442</v>
      </c>
      <c r="D13" s="421" t="s">
        <v>443</v>
      </c>
      <c r="E13" s="27"/>
      <c r="F13" s="344"/>
      <c r="G13" s="290" t="s">
        <v>584</v>
      </c>
      <c r="H13" s="175" t="s">
        <v>584</v>
      </c>
      <c r="I13" s="170" t="s">
        <v>1199</v>
      </c>
      <c r="J13" s="25"/>
      <c r="K13" s="261"/>
    </row>
    <row r="14" spans="1:11" ht="12.75">
      <c r="A14" s="343" t="s">
        <v>1809</v>
      </c>
      <c r="B14" s="14" t="s">
        <v>1744</v>
      </c>
      <c r="C14" s="420"/>
      <c r="D14" s="421"/>
      <c r="E14" s="27"/>
      <c r="F14" s="344"/>
      <c r="G14" s="290" t="s">
        <v>584</v>
      </c>
      <c r="H14" s="175" t="s">
        <v>584</v>
      </c>
      <c r="I14" s="170" t="s">
        <v>1199</v>
      </c>
      <c r="J14" s="25"/>
      <c r="K14" s="261"/>
    </row>
    <row r="15" spans="1:11" ht="12.75" customHeight="1">
      <c r="A15" s="343" t="s">
        <v>1819</v>
      </c>
      <c r="B15" s="14" t="s">
        <v>745</v>
      </c>
      <c r="C15" s="420" t="s">
        <v>444</v>
      </c>
      <c r="D15" s="421" t="s">
        <v>443</v>
      </c>
      <c r="E15" s="27"/>
      <c r="F15" s="344"/>
      <c r="G15" s="290" t="s">
        <v>584</v>
      </c>
      <c r="H15" s="175" t="s">
        <v>584</v>
      </c>
      <c r="I15" s="170" t="s">
        <v>1199</v>
      </c>
      <c r="J15" s="25"/>
      <c r="K15" s="261"/>
    </row>
    <row r="16" spans="1:11" ht="12.75">
      <c r="A16" s="343" t="s">
        <v>1811</v>
      </c>
      <c r="B16" s="14" t="s">
        <v>1745</v>
      </c>
      <c r="C16" s="420"/>
      <c r="D16" s="421"/>
      <c r="E16" s="27"/>
      <c r="F16" s="344"/>
      <c r="G16" s="290" t="s">
        <v>584</v>
      </c>
      <c r="H16" s="175" t="s">
        <v>584</v>
      </c>
      <c r="I16" s="170" t="s">
        <v>1199</v>
      </c>
      <c r="J16" s="25"/>
      <c r="K16" s="261"/>
    </row>
    <row r="17" spans="1:11" ht="12.75" customHeight="1">
      <c r="A17" s="343" t="s">
        <v>1820</v>
      </c>
      <c r="B17" s="14" t="s">
        <v>746</v>
      </c>
      <c r="C17" s="420" t="s">
        <v>444</v>
      </c>
      <c r="D17" s="421" t="s">
        <v>443</v>
      </c>
      <c r="E17" s="27"/>
      <c r="F17" s="344"/>
      <c r="G17" s="290" t="s">
        <v>584</v>
      </c>
      <c r="H17" s="175" t="s">
        <v>584</v>
      </c>
      <c r="I17" s="170" t="s">
        <v>1199</v>
      </c>
      <c r="J17" s="25"/>
      <c r="K17" s="261"/>
    </row>
    <row r="18" spans="1:11" ht="13.5" thickBot="1">
      <c r="A18" s="354" t="s">
        <v>1812</v>
      </c>
      <c r="B18" s="346" t="s">
        <v>1746</v>
      </c>
      <c r="C18" s="436"/>
      <c r="D18" s="437"/>
      <c r="E18" s="356"/>
      <c r="F18" s="357"/>
      <c r="G18" s="294" t="s">
        <v>584</v>
      </c>
      <c r="H18" s="295" t="s">
        <v>584</v>
      </c>
      <c r="I18" s="358" t="s">
        <v>1199</v>
      </c>
      <c r="J18" s="265"/>
      <c r="K18" s="266"/>
    </row>
    <row r="19" spans="1:4" ht="90" customHeight="1">
      <c r="A19" s="417" t="s">
        <v>1204</v>
      </c>
      <c r="B19" s="417"/>
      <c r="C19" s="417"/>
      <c r="D19" s="417"/>
    </row>
    <row r="20" spans="1:4" ht="12.75">
      <c r="A20" s="430"/>
      <c r="B20" s="430"/>
      <c r="C20" s="430"/>
      <c r="D20" s="430"/>
    </row>
    <row r="21" spans="1:6" ht="12.75" customHeight="1">
      <c r="A21" s="415" t="s">
        <v>1198</v>
      </c>
      <c r="B21" s="415"/>
      <c r="C21" s="415"/>
      <c r="D21" s="415"/>
      <c r="E21" s="41"/>
      <c r="F21" s="41"/>
    </row>
    <row r="22" spans="1:6" ht="12.75" customHeight="1">
      <c r="A22" s="415" t="s">
        <v>1200</v>
      </c>
      <c r="B22" s="415"/>
      <c r="C22" s="415"/>
      <c r="D22" s="415"/>
      <c r="E22" s="41"/>
      <c r="F22" s="41"/>
    </row>
    <row r="23" spans="1:6" ht="12.75" customHeight="1">
      <c r="A23" s="415" t="s">
        <v>1201</v>
      </c>
      <c r="B23" s="415"/>
      <c r="C23" s="415"/>
      <c r="D23" s="415"/>
      <c r="E23" s="41"/>
      <c r="F23" s="41"/>
    </row>
    <row r="24" spans="1:6" ht="12.75" customHeight="1">
      <c r="A24" s="41"/>
      <c r="B24" s="41"/>
      <c r="C24" s="41"/>
      <c r="D24" s="41"/>
      <c r="E24" s="41"/>
      <c r="F24" s="41"/>
    </row>
  </sheetData>
  <sheetProtection/>
  <mergeCells count="22">
    <mergeCell ref="G1:H1"/>
    <mergeCell ref="A22:D22"/>
    <mergeCell ref="D15:D16"/>
    <mergeCell ref="A20:D20"/>
    <mergeCell ref="A19:D19"/>
    <mergeCell ref="A21:D21"/>
    <mergeCell ref="C5:C6"/>
    <mergeCell ref="A23:D23"/>
    <mergeCell ref="C7:C8"/>
    <mergeCell ref="C9:C10"/>
    <mergeCell ref="C11:C12"/>
    <mergeCell ref="C13:C14"/>
    <mergeCell ref="C15:C16"/>
    <mergeCell ref="C17:C18"/>
    <mergeCell ref="C3:C4"/>
    <mergeCell ref="D3:D4"/>
    <mergeCell ref="D17:D18"/>
    <mergeCell ref="D5:D6"/>
    <mergeCell ref="D11:D12"/>
    <mergeCell ref="D13:D14"/>
    <mergeCell ref="D9:D10"/>
    <mergeCell ref="D7:D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43"/>
  </sheetPr>
  <dimension ref="A1:K12"/>
  <sheetViews>
    <sheetView zoomScale="75" zoomScaleNormal="75"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6.5"/>
  <cols>
    <col min="1" max="1" width="9.625" style="11" customWidth="1"/>
    <col min="2" max="2" width="9.00390625" style="13" customWidth="1"/>
    <col min="3" max="4" width="9.625" style="13" customWidth="1"/>
    <col min="5" max="11" width="15.625" style="13" customWidth="1"/>
    <col min="12" max="16384" width="9.00390625" style="13" customWidth="1"/>
  </cols>
  <sheetData>
    <row r="1" spans="1:11" ht="38.25" customHeight="1">
      <c r="A1" s="238" t="s">
        <v>1718</v>
      </c>
      <c r="B1" s="239" t="s">
        <v>990</v>
      </c>
      <c r="C1" s="239" t="s">
        <v>323</v>
      </c>
      <c r="D1" s="239" t="s">
        <v>324</v>
      </c>
      <c r="E1" s="274" t="s">
        <v>1195</v>
      </c>
      <c r="F1" s="275" t="s">
        <v>1196</v>
      </c>
      <c r="G1" s="447" t="s">
        <v>710</v>
      </c>
      <c r="H1" s="448"/>
      <c r="I1" s="239" t="s">
        <v>1197</v>
      </c>
      <c r="J1" s="239" t="s">
        <v>712</v>
      </c>
      <c r="K1" s="305" t="s">
        <v>713</v>
      </c>
    </row>
    <row r="2" spans="1:11" ht="25.5">
      <c r="A2" s="276"/>
      <c r="B2" s="177"/>
      <c r="C2" s="178"/>
      <c r="D2" s="178"/>
      <c r="E2" s="177"/>
      <c r="F2" s="258"/>
      <c r="G2" s="176" t="s">
        <v>1881</v>
      </c>
      <c r="H2" s="177" t="s">
        <v>1882</v>
      </c>
      <c r="I2" s="182"/>
      <c r="J2" s="193"/>
      <c r="K2" s="348"/>
    </row>
    <row r="3" spans="1:11" ht="25.5">
      <c r="A3" s="343" t="s">
        <v>362</v>
      </c>
      <c r="B3" s="15" t="s">
        <v>119</v>
      </c>
      <c r="C3" s="14" t="s">
        <v>1503</v>
      </c>
      <c r="D3" s="14" t="s">
        <v>257</v>
      </c>
      <c r="E3" s="27"/>
      <c r="F3" s="344"/>
      <c r="G3" s="290" t="s">
        <v>584</v>
      </c>
      <c r="H3" s="175" t="s">
        <v>584</v>
      </c>
      <c r="I3" s="170" t="s">
        <v>1199</v>
      </c>
      <c r="J3" s="25"/>
      <c r="K3" s="261"/>
    </row>
    <row r="4" spans="1:11" ht="25.5">
      <c r="A4" s="343" t="s">
        <v>361</v>
      </c>
      <c r="B4" s="15" t="s">
        <v>116</v>
      </c>
      <c r="C4" s="14" t="s">
        <v>1503</v>
      </c>
      <c r="D4" s="14" t="s">
        <v>257</v>
      </c>
      <c r="E4" s="27"/>
      <c r="F4" s="344"/>
      <c r="G4" s="290" t="s">
        <v>584</v>
      </c>
      <c r="H4" s="175" t="s">
        <v>584</v>
      </c>
      <c r="I4" s="170" t="s">
        <v>1199</v>
      </c>
      <c r="J4" s="25"/>
      <c r="K4" s="261"/>
    </row>
    <row r="5" spans="1:11" ht="25.5" customHeight="1">
      <c r="A5" s="343" t="s">
        <v>1405</v>
      </c>
      <c r="B5" s="15" t="s">
        <v>112</v>
      </c>
      <c r="C5" s="14" t="s">
        <v>1503</v>
      </c>
      <c r="D5" s="14" t="s">
        <v>257</v>
      </c>
      <c r="E5" s="27"/>
      <c r="F5" s="344"/>
      <c r="G5" s="290" t="s">
        <v>584</v>
      </c>
      <c r="H5" s="175" t="s">
        <v>584</v>
      </c>
      <c r="I5" s="170" t="s">
        <v>1199</v>
      </c>
      <c r="J5" s="25"/>
      <c r="K5" s="261"/>
    </row>
    <row r="6" spans="1:11" ht="26.25" thickBot="1">
      <c r="A6" s="354" t="s">
        <v>1404</v>
      </c>
      <c r="B6" s="345" t="s">
        <v>109</v>
      </c>
      <c r="C6" s="346" t="s">
        <v>1503</v>
      </c>
      <c r="D6" s="346" t="s">
        <v>257</v>
      </c>
      <c r="E6" s="356"/>
      <c r="F6" s="357"/>
      <c r="G6" s="294" t="s">
        <v>584</v>
      </c>
      <c r="H6" s="295" t="s">
        <v>584</v>
      </c>
      <c r="I6" s="358" t="s">
        <v>1199</v>
      </c>
      <c r="J6" s="265"/>
      <c r="K6" s="266"/>
    </row>
    <row r="7" spans="1:4" ht="55.5" customHeight="1">
      <c r="A7" s="471" t="s">
        <v>445</v>
      </c>
      <c r="B7" s="471"/>
      <c r="C7" s="471"/>
      <c r="D7" s="471"/>
    </row>
    <row r="8" spans="1:4" ht="12.75">
      <c r="A8" s="472"/>
      <c r="B8" s="472"/>
      <c r="C8" s="472"/>
      <c r="D8" s="472"/>
    </row>
    <row r="9" spans="1:6" ht="12.75" customHeight="1">
      <c r="A9" s="415" t="s">
        <v>1198</v>
      </c>
      <c r="B9" s="415"/>
      <c r="C9" s="415"/>
      <c r="D9" s="415"/>
      <c r="E9" s="41"/>
      <c r="F9" s="41"/>
    </row>
    <row r="10" spans="1:6" ht="12.75" customHeight="1">
      <c r="A10" s="415" t="s">
        <v>1200</v>
      </c>
      <c r="B10" s="415"/>
      <c r="C10" s="415"/>
      <c r="D10" s="415"/>
      <c r="E10" s="41"/>
      <c r="F10" s="41"/>
    </row>
    <row r="11" spans="1:6" ht="12.75" customHeight="1">
      <c r="A11" s="415" t="s">
        <v>1201</v>
      </c>
      <c r="B11" s="415"/>
      <c r="C11" s="415"/>
      <c r="D11" s="415"/>
      <c r="E11" s="41"/>
      <c r="F11" s="41"/>
    </row>
    <row r="12" spans="1:6" ht="12.75" customHeight="1">
      <c r="A12" s="41"/>
      <c r="B12" s="41"/>
      <c r="C12" s="41"/>
      <c r="D12" s="41"/>
      <c r="E12" s="41"/>
      <c r="F12" s="41"/>
    </row>
  </sheetData>
  <sheetProtection/>
  <mergeCells count="6">
    <mergeCell ref="A11:D11"/>
    <mergeCell ref="A7:D7"/>
    <mergeCell ref="A8:D8"/>
    <mergeCell ref="A9:D9"/>
    <mergeCell ref="A10:D10"/>
    <mergeCell ref="G1:H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51"/>
  <sheetViews>
    <sheetView zoomScale="75" zoomScaleNormal="7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B1"/>
    </sheetView>
  </sheetViews>
  <sheetFormatPr defaultColWidth="9.00390625" defaultRowHeight="16.5"/>
  <cols>
    <col min="1" max="1" width="15.75390625" style="4" customWidth="1"/>
    <col min="2" max="2" width="14.375" style="4" customWidth="1"/>
    <col min="3" max="3" width="25.50390625" style="3" customWidth="1"/>
    <col min="4" max="16384" width="9.00390625" style="3" customWidth="1"/>
  </cols>
  <sheetData>
    <row r="1" spans="1:3" s="20" customFormat="1" ht="15.75">
      <c r="A1" s="407" t="s">
        <v>265</v>
      </c>
      <c r="B1" s="407"/>
      <c r="C1" s="242" t="s">
        <v>610</v>
      </c>
    </row>
    <row r="2" spans="1:3" ht="15.75">
      <c r="A2" s="408" t="s">
        <v>420</v>
      </c>
      <c r="B2" s="408"/>
      <c r="C2" s="47" t="s">
        <v>611</v>
      </c>
    </row>
    <row r="3" spans="1:3" ht="15.75">
      <c r="A3" s="406" t="s">
        <v>421</v>
      </c>
      <c r="B3" s="406"/>
      <c r="C3" s="45" t="s">
        <v>612</v>
      </c>
    </row>
    <row r="4" spans="1:3" ht="15.75">
      <c r="A4" s="406" t="s">
        <v>422</v>
      </c>
      <c r="B4" s="406"/>
      <c r="C4" s="45" t="s">
        <v>612</v>
      </c>
    </row>
    <row r="5" spans="1:3" ht="15.75">
      <c r="A5" s="406" t="s">
        <v>423</v>
      </c>
      <c r="B5" s="406"/>
      <c r="C5" s="45" t="s">
        <v>613</v>
      </c>
    </row>
    <row r="6" spans="1:3" ht="15.75">
      <c r="A6" s="406" t="s">
        <v>424</v>
      </c>
      <c r="B6" s="406"/>
      <c r="C6" s="45" t="s">
        <v>614</v>
      </c>
    </row>
    <row r="7" spans="1:3" ht="15.75">
      <c r="A7" s="405" t="s">
        <v>389</v>
      </c>
      <c r="B7" s="405"/>
      <c r="C7" s="45" t="s">
        <v>613</v>
      </c>
    </row>
    <row r="8" spans="1:3" ht="15.75">
      <c r="A8" s="405" t="s">
        <v>390</v>
      </c>
      <c r="B8" s="405"/>
      <c r="C8" s="45" t="s">
        <v>615</v>
      </c>
    </row>
    <row r="9" spans="1:3" ht="15.75">
      <c r="A9" s="405" t="s">
        <v>391</v>
      </c>
      <c r="B9" s="405"/>
      <c r="C9" s="45" t="s">
        <v>616</v>
      </c>
    </row>
    <row r="10" spans="1:3" ht="15.75">
      <c r="A10" s="405" t="s">
        <v>392</v>
      </c>
      <c r="B10" s="405"/>
      <c r="C10" s="45" t="s">
        <v>617</v>
      </c>
    </row>
    <row r="11" spans="1:3" ht="15.75">
      <c r="A11" s="405" t="s">
        <v>393</v>
      </c>
      <c r="B11" s="405"/>
      <c r="C11" s="45" t="s">
        <v>612</v>
      </c>
    </row>
    <row r="12" spans="1:3" ht="15.75">
      <c r="A12" s="406" t="s">
        <v>394</v>
      </c>
      <c r="B12" s="406"/>
      <c r="C12" s="45" t="s">
        <v>612</v>
      </c>
    </row>
    <row r="13" spans="1:3" ht="15.75">
      <c r="A13" s="406" t="s">
        <v>395</v>
      </c>
      <c r="B13" s="406"/>
      <c r="C13" s="46" t="s">
        <v>618</v>
      </c>
    </row>
    <row r="14" spans="1:3" ht="15.75">
      <c r="A14" s="405" t="s">
        <v>396</v>
      </c>
      <c r="B14" s="405"/>
      <c r="C14" s="46" t="s">
        <v>618</v>
      </c>
    </row>
    <row r="15" spans="1:3" ht="15.75">
      <c r="A15" s="406" t="s">
        <v>397</v>
      </c>
      <c r="B15" s="406"/>
      <c r="C15" s="45" t="s">
        <v>619</v>
      </c>
    </row>
    <row r="16" spans="1:3" ht="15.75">
      <c r="A16" s="405" t="s">
        <v>398</v>
      </c>
      <c r="B16" s="405"/>
      <c r="C16" s="45" t="s">
        <v>619</v>
      </c>
    </row>
    <row r="17" spans="1:3" ht="15.75">
      <c r="A17" s="406" t="s">
        <v>399</v>
      </c>
      <c r="B17" s="406"/>
      <c r="C17" s="45" t="s">
        <v>619</v>
      </c>
    </row>
    <row r="18" spans="1:3" ht="15.75">
      <c r="A18" s="406" t="s">
        <v>400</v>
      </c>
      <c r="B18" s="406"/>
      <c r="C18" s="45" t="s">
        <v>619</v>
      </c>
    </row>
    <row r="19" spans="1:3" ht="30">
      <c r="A19" s="406" t="s">
        <v>401</v>
      </c>
      <c r="B19" s="406"/>
      <c r="C19" s="205" t="s">
        <v>620</v>
      </c>
    </row>
    <row r="20" spans="1:3" ht="15.75">
      <c r="A20" s="405" t="s">
        <v>402</v>
      </c>
      <c r="B20" s="405"/>
      <c r="C20" s="45" t="s">
        <v>621</v>
      </c>
    </row>
    <row r="21" spans="1:3" ht="15.75">
      <c r="A21" s="405" t="s">
        <v>1508</v>
      </c>
      <c r="B21" s="405"/>
      <c r="C21" s="45" t="s">
        <v>613</v>
      </c>
    </row>
    <row r="22" spans="1:3" ht="15.75">
      <c r="A22" s="405" t="s">
        <v>425</v>
      </c>
      <c r="B22" s="405"/>
      <c r="C22" s="46" t="s">
        <v>618</v>
      </c>
    </row>
    <row r="23" spans="1:3" ht="15.75">
      <c r="A23" s="406" t="s">
        <v>426</v>
      </c>
      <c r="B23" s="406"/>
      <c r="C23" s="45" t="s">
        <v>619</v>
      </c>
    </row>
    <row r="24" spans="1:3" ht="15.75">
      <c r="A24" s="406" t="s">
        <v>427</v>
      </c>
      <c r="B24" s="406"/>
      <c r="C24" s="45" t="s">
        <v>613</v>
      </c>
    </row>
    <row r="25" spans="1:3" ht="15.75" customHeight="1">
      <c r="A25" s="409" t="s">
        <v>435</v>
      </c>
      <c r="B25" s="409"/>
      <c r="C25" s="45" t="s">
        <v>613</v>
      </c>
    </row>
    <row r="26" spans="1:3" ht="15.75">
      <c r="A26" s="406" t="s">
        <v>80</v>
      </c>
      <c r="B26" s="406"/>
      <c r="C26" s="45" t="s">
        <v>619</v>
      </c>
    </row>
    <row r="27" spans="1:3" ht="15.75" customHeight="1">
      <c r="A27" s="409" t="s">
        <v>436</v>
      </c>
      <c r="B27" s="409"/>
      <c r="C27" s="45" t="s">
        <v>613</v>
      </c>
    </row>
    <row r="28" spans="1:3" ht="15.75" customHeight="1">
      <c r="A28" s="406" t="s">
        <v>985</v>
      </c>
      <c r="B28" s="406"/>
      <c r="C28" s="45" t="s">
        <v>613</v>
      </c>
    </row>
    <row r="29" spans="1:3" ht="15.75" customHeight="1">
      <c r="A29" s="406" t="s">
        <v>1089</v>
      </c>
      <c r="B29" s="406"/>
      <c r="C29" s="45" t="s">
        <v>613</v>
      </c>
    </row>
    <row r="30" spans="1:3" ht="15.75">
      <c r="A30" s="406" t="s">
        <v>1090</v>
      </c>
      <c r="B30" s="406"/>
      <c r="C30" s="45" t="s">
        <v>613</v>
      </c>
    </row>
    <row r="31" spans="1:3" ht="15.75">
      <c r="A31" s="406" t="s">
        <v>1426</v>
      </c>
      <c r="B31" s="406"/>
      <c r="C31" s="45" t="s">
        <v>613</v>
      </c>
    </row>
    <row r="32" spans="1:3" ht="15.75">
      <c r="A32" s="406" t="s">
        <v>1151</v>
      </c>
      <c r="B32" s="406"/>
      <c r="C32" s="45" t="s">
        <v>619</v>
      </c>
    </row>
    <row r="33" spans="1:3" ht="15.75">
      <c r="A33" s="406" t="s">
        <v>1124</v>
      </c>
      <c r="B33" s="406"/>
      <c r="C33" s="45" t="s">
        <v>613</v>
      </c>
    </row>
    <row r="34" spans="1:3" ht="15.75">
      <c r="A34" s="409" t="s">
        <v>438</v>
      </c>
      <c r="B34" s="409"/>
      <c r="C34" s="45" t="s">
        <v>622</v>
      </c>
    </row>
    <row r="35" spans="1:3" ht="15.75" customHeight="1">
      <c r="A35" s="409" t="s">
        <v>439</v>
      </c>
      <c r="B35" s="409"/>
      <c r="C35" s="45" t="s">
        <v>613</v>
      </c>
    </row>
    <row r="36" spans="1:3" ht="15.75">
      <c r="A36" s="406" t="s">
        <v>1123</v>
      </c>
      <c r="B36" s="406"/>
      <c r="C36" s="45" t="s">
        <v>613</v>
      </c>
    </row>
    <row r="37" spans="1:3" ht="15.75">
      <c r="A37" s="406" t="s">
        <v>327</v>
      </c>
      <c r="B37" s="406"/>
      <c r="C37" s="45" t="s">
        <v>619</v>
      </c>
    </row>
    <row r="38" spans="1:2" ht="15.75">
      <c r="A38" s="411"/>
      <c r="B38" s="411"/>
    </row>
    <row r="39" spans="1:3" ht="15.75">
      <c r="A39" s="406" t="s">
        <v>428</v>
      </c>
      <c r="B39" s="406"/>
      <c r="C39" s="45" t="s">
        <v>623</v>
      </c>
    </row>
    <row r="40" spans="1:3" ht="15.75">
      <c r="A40" s="376" t="s">
        <v>480</v>
      </c>
      <c r="B40" s="377"/>
      <c r="C40" s="46" t="s">
        <v>624</v>
      </c>
    </row>
    <row r="41" spans="1:3" ht="15.75">
      <c r="A41" s="406" t="s">
        <v>1091</v>
      </c>
      <c r="B41" s="406"/>
      <c r="C41" s="45" t="s">
        <v>622</v>
      </c>
    </row>
    <row r="42" spans="1:3" ht="15.75">
      <c r="A42" s="406" t="s">
        <v>1125</v>
      </c>
      <c r="B42" s="406"/>
      <c r="C42" s="45" t="s">
        <v>622</v>
      </c>
    </row>
    <row r="43" spans="1:3" ht="15.75">
      <c r="A43" s="375" t="s">
        <v>1126</v>
      </c>
      <c r="B43" s="375"/>
      <c r="C43" s="45" t="s">
        <v>622</v>
      </c>
    </row>
    <row r="44" spans="1:3" ht="15.75">
      <c r="A44" s="406" t="s">
        <v>1127</v>
      </c>
      <c r="B44" s="406"/>
      <c r="C44" s="45" t="s">
        <v>622</v>
      </c>
    </row>
    <row r="45" spans="1:2" ht="15.75">
      <c r="A45" s="374"/>
      <c r="B45" s="374"/>
    </row>
    <row r="46" spans="1:2" ht="15.75">
      <c r="A46" s="378" t="s">
        <v>328</v>
      </c>
      <c r="B46" s="21" t="s">
        <v>329</v>
      </c>
    </row>
    <row r="47" spans="1:2" ht="15.75" customHeight="1">
      <c r="A47" s="378"/>
      <c r="B47" s="22" t="s">
        <v>330</v>
      </c>
    </row>
    <row r="48" spans="1:2" ht="15.75">
      <c r="A48" s="378"/>
      <c r="B48" s="22" t="s">
        <v>982</v>
      </c>
    </row>
    <row r="49" spans="1:2" ht="15.75">
      <c r="A49" s="378"/>
      <c r="B49" s="22" t="s">
        <v>983</v>
      </c>
    </row>
    <row r="51" spans="1:2" ht="15.75">
      <c r="A51" s="410" t="s">
        <v>429</v>
      </c>
      <c r="B51" s="410"/>
    </row>
  </sheetData>
  <sheetProtection/>
  <mergeCells count="47">
    <mergeCell ref="A35:B35"/>
    <mergeCell ref="A46:A49"/>
    <mergeCell ref="A9:B9"/>
    <mergeCell ref="A26:B26"/>
    <mergeCell ref="A29:B29"/>
    <mergeCell ref="A21:B21"/>
    <mergeCell ref="A22:B22"/>
    <mergeCell ref="A20:B20"/>
    <mergeCell ref="A14:B14"/>
    <mergeCell ref="A44:B44"/>
    <mergeCell ref="A51:B51"/>
    <mergeCell ref="A38:B38"/>
    <mergeCell ref="A45:B45"/>
    <mergeCell ref="A30:B30"/>
    <mergeCell ref="A39:B39"/>
    <mergeCell ref="A41:B41"/>
    <mergeCell ref="A31:B31"/>
    <mergeCell ref="A36:B36"/>
    <mergeCell ref="A43:B43"/>
    <mergeCell ref="A40:B40"/>
    <mergeCell ref="A34:B34"/>
    <mergeCell ref="A12:B12"/>
    <mergeCell ref="A33:B33"/>
    <mergeCell ref="A32:B32"/>
    <mergeCell ref="A18:B18"/>
    <mergeCell ref="A23:B23"/>
    <mergeCell ref="A24:B24"/>
    <mergeCell ref="A25:B25"/>
    <mergeCell ref="A15:B15"/>
    <mergeCell ref="A1:B1"/>
    <mergeCell ref="A37:B37"/>
    <mergeCell ref="A42:B42"/>
    <mergeCell ref="A3:B3"/>
    <mergeCell ref="A4:B4"/>
    <mergeCell ref="A5:B5"/>
    <mergeCell ref="A2:B2"/>
    <mergeCell ref="A28:B28"/>
    <mergeCell ref="A27:B27"/>
    <mergeCell ref="A6:B6"/>
    <mergeCell ref="A7:B7"/>
    <mergeCell ref="A8:B8"/>
    <mergeCell ref="A19:B19"/>
    <mergeCell ref="A10:B10"/>
    <mergeCell ref="A11:B11"/>
    <mergeCell ref="A13:B13"/>
    <mergeCell ref="A16:B16"/>
    <mergeCell ref="A17:B17"/>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3"/>
  </sheetPr>
  <dimension ref="A1:K11"/>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2.00390625" style="13" customWidth="1"/>
    <col min="3" max="4" width="9.625" style="13" customWidth="1"/>
    <col min="5" max="11" width="15.625" style="13" customWidth="1"/>
    <col min="12" max="16384" width="9.00390625" style="13" customWidth="1"/>
  </cols>
  <sheetData>
    <row r="1" spans="1:11" ht="38.25" customHeight="1">
      <c r="A1" s="238" t="s">
        <v>1718</v>
      </c>
      <c r="B1" s="239" t="s">
        <v>990</v>
      </c>
      <c r="C1" s="239" t="s">
        <v>323</v>
      </c>
      <c r="D1" s="239" t="s">
        <v>324</v>
      </c>
      <c r="E1" s="274" t="s">
        <v>1195</v>
      </c>
      <c r="F1" s="275" t="s">
        <v>1196</v>
      </c>
      <c r="G1" s="447" t="s">
        <v>695</v>
      </c>
      <c r="H1" s="448"/>
      <c r="I1" s="239" t="s">
        <v>1197</v>
      </c>
      <c r="J1" s="239" t="s">
        <v>683</v>
      </c>
      <c r="K1" s="305" t="s">
        <v>684</v>
      </c>
    </row>
    <row r="2" spans="1:11" ht="25.5">
      <c r="A2" s="276"/>
      <c r="B2" s="177"/>
      <c r="C2" s="178"/>
      <c r="D2" s="178"/>
      <c r="E2" s="177"/>
      <c r="F2" s="258"/>
      <c r="G2" s="176" t="s">
        <v>1881</v>
      </c>
      <c r="H2" s="177" t="s">
        <v>1882</v>
      </c>
      <c r="I2" s="182"/>
      <c r="J2" s="182"/>
      <c r="K2" s="371"/>
    </row>
    <row r="3" spans="1:11" ht="25.5">
      <c r="A3" s="343" t="s">
        <v>1807</v>
      </c>
      <c r="B3" s="15" t="s">
        <v>447</v>
      </c>
      <c r="C3" s="14" t="s">
        <v>442</v>
      </c>
      <c r="D3" s="26" t="s">
        <v>443</v>
      </c>
      <c r="E3" s="27"/>
      <c r="F3" s="344"/>
      <c r="G3" s="290" t="s">
        <v>584</v>
      </c>
      <c r="H3" s="175" t="s">
        <v>584</v>
      </c>
      <c r="I3" s="170" t="s">
        <v>1199</v>
      </c>
      <c r="J3" s="25"/>
      <c r="K3" s="261"/>
    </row>
    <row r="4" spans="1:11" ht="26.25" thickBot="1">
      <c r="A4" s="354" t="s">
        <v>1806</v>
      </c>
      <c r="B4" s="345" t="s">
        <v>448</v>
      </c>
      <c r="C4" s="346" t="s">
        <v>444</v>
      </c>
      <c r="D4" s="372" t="s">
        <v>443</v>
      </c>
      <c r="E4" s="356"/>
      <c r="F4" s="357"/>
      <c r="G4" s="294" t="s">
        <v>584</v>
      </c>
      <c r="H4" s="295" t="s">
        <v>584</v>
      </c>
      <c r="I4" s="358" t="s">
        <v>1199</v>
      </c>
      <c r="J4" s="265"/>
      <c r="K4" s="266"/>
    </row>
    <row r="5" spans="1:4" ht="54.75" customHeight="1">
      <c r="A5" s="417" t="s">
        <v>446</v>
      </c>
      <c r="B5" s="417"/>
      <c r="C5" s="417"/>
      <c r="D5" s="417"/>
    </row>
    <row r="6" spans="1:4" ht="12.75">
      <c r="A6" s="430"/>
      <c r="B6" s="430"/>
      <c r="C6" s="430"/>
      <c r="D6" s="430"/>
    </row>
    <row r="7" spans="1:6" ht="12.75" customHeight="1">
      <c r="A7" s="415" t="s">
        <v>1198</v>
      </c>
      <c r="B7" s="415"/>
      <c r="C7" s="415"/>
      <c r="D7" s="415"/>
      <c r="F7" s="41"/>
    </row>
    <row r="8" spans="1:6" ht="12.75" customHeight="1">
      <c r="A8" s="415" t="s">
        <v>1200</v>
      </c>
      <c r="B8" s="415"/>
      <c r="C8" s="415"/>
      <c r="D8" s="415"/>
      <c r="E8" s="41"/>
      <c r="F8" s="41"/>
    </row>
    <row r="9" spans="1:6" ht="12.75" customHeight="1">
      <c r="A9" s="415" t="s">
        <v>1201</v>
      </c>
      <c r="B9" s="415"/>
      <c r="C9" s="415"/>
      <c r="D9" s="415"/>
      <c r="E9" s="41"/>
      <c r="F9" s="41"/>
    </row>
    <row r="10" spans="1:6" ht="12.75" customHeight="1">
      <c r="A10" s="41"/>
      <c r="B10" s="41"/>
      <c r="C10" s="41"/>
      <c r="D10" s="41"/>
      <c r="E10" s="41"/>
      <c r="F10" s="41"/>
    </row>
    <row r="11" ht="12.75">
      <c r="E11" s="41"/>
    </row>
  </sheetData>
  <sheetProtection/>
  <mergeCells count="6">
    <mergeCell ref="A8:D8"/>
    <mergeCell ref="A9:D9"/>
    <mergeCell ref="A5:D5"/>
    <mergeCell ref="A6:D6"/>
    <mergeCell ref="A7:D7"/>
    <mergeCell ref="G1:H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43"/>
  </sheetPr>
  <dimension ref="A1:K26"/>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0.125" style="13" bestFit="1" customWidth="1"/>
    <col min="3" max="4" width="9.625" style="13" customWidth="1"/>
    <col min="5" max="11" width="15.625" style="13" customWidth="1"/>
    <col min="12" max="16384" width="9.00390625" style="13" customWidth="1"/>
  </cols>
  <sheetData>
    <row r="1" spans="1:11" ht="38.25" customHeight="1">
      <c r="A1" s="238" t="s">
        <v>1718</v>
      </c>
      <c r="B1" s="239" t="s">
        <v>990</v>
      </c>
      <c r="C1" s="239" t="s">
        <v>323</v>
      </c>
      <c r="D1" s="239" t="s">
        <v>324</v>
      </c>
      <c r="E1" s="274" t="s">
        <v>1195</v>
      </c>
      <c r="F1" s="275" t="s">
        <v>1196</v>
      </c>
      <c r="G1" s="447" t="s">
        <v>695</v>
      </c>
      <c r="H1" s="448"/>
      <c r="I1" s="239" t="s">
        <v>1197</v>
      </c>
      <c r="J1" s="239" t="s">
        <v>683</v>
      </c>
      <c r="K1" s="305" t="s">
        <v>684</v>
      </c>
    </row>
    <row r="2" spans="1:11" ht="25.5">
      <c r="A2" s="276"/>
      <c r="B2" s="177"/>
      <c r="C2" s="178"/>
      <c r="D2" s="178"/>
      <c r="E2" s="177"/>
      <c r="F2" s="258"/>
      <c r="G2" s="176" t="s">
        <v>1881</v>
      </c>
      <c r="H2" s="177" t="s">
        <v>1882</v>
      </c>
      <c r="I2" s="182"/>
      <c r="J2" s="193"/>
      <c r="K2" s="348"/>
    </row>
    <row r="3" spans="1:11" ht="25.5">
      <c r="A3" s="343" t="s">
        <v>1804</v>
      </c>
      <c r="B3" s="15" t="s">
        <v>236</v>
      </c>
      <c r="C3" s="14" t="s">
        <v>356</v>
      </c>
      <c r="D3" s="14" t="s">
        <v>1951</v>
      </c>
      <c r="E3" s="14"/>
      <c r="F3" s="370"/>
      <c r="G3" s="290" t="s">
        <v>584</v>
      </c>
      <c r="H3" s="175" t="s">
        <v>584</v>
      </c>
      <c r="I3" s="170" t="s">
        <v>1199</v>
      </c>
      <c r="J3" s="25"/>
      <c r="K3" s="261"/>
    </row>
    <row r="4" spans="1:11" ht="25.5">
      <c r="A4" s="343" t="s">
        <v>1805</v>
      </c>
      <c r="B4" s="15" t="s">
        <v>237</v>
      </c>
      <c r="C4" s="14" t="s">
        <v>1216</v>
      </c>
      <c r="D4" s="14" t="s">
        <v>1949</v>
      </c>
      <c r="E4" s="14"/>
      <c r="F4" s="353"/>
      <c r="G4" s="290" t="s">
        <v>584</v>
      </c>
      <c r="H4" s="175" t="s">
        <v>584</v>
      </c>
      <c r="I4" s="170" t="s">
        <v>1199</v>
      </c>
      <c r="J4" s="25"/>
      <c r="K4" s="261"/>
    </row>
    <row r="5" spans="1:11" ht="25.5">
      <c r="A5" s="343" t="s">
        <v>1489</v>
      </c>
      <c r="B5" s="15" t="s">
        <v>238</v>
      </c>
      <c r="C5" s="14" t="s">
        <v>1216</v>
      </c>
      <c r="D5" s="14" t="s">
        <v>1949</v>
      </c>
      <c r="E5" s="14"/>
      <c r="F5" s="353"/>
      <c r="G5" s="290" t="s">
        <v>584</v>
      </c>
      <c r="H5" s="175" t="s">
        <v>584</v>
      </c>
      <c r="I5" s="170" t="s">
        <v>1199</v>
      </c>
      <c r="J5" s="25"/>
      <c r="K5" s="261"/>
    </row>
    <row r="6" spans="1:11" ht="12.75" customHeight="1">
      <c r="A6" s="343" t="s">
        <v>1399</v>
      </c>
      <c r="B6" s="15" t="s">
        <v>1952</v>
      </c>
      <c r="C6" s="420" t="s">
        <v>1215</v>
      </c>
      <c r="D6" s="420" t="s">
        <v>1214</v>
      </c>
      <c r="E6" s="14"/>
      <c r="F6" s="353"/>
      <c r="G6" s="290" t="s">
        <v>584</v>
      </c>
      <c r="H6" s="175" t="s">
        <v>584</v>
      </c>
      <c r="I6" s="170" t="s">
        <v>1199</v>
      </c>
      <c r="J6" s="25"/>
      <c r="K6" s="261"/>
    </row>
    <row r="7" spans="1:11" ht="12.75">
      <c r="A7" s="343" t="s">
        <v>1398</v>
      </c>
      <c r="B7" s="15" t="s">
        <v>1670</v>
      </c>
      <c r="C7" s="420"/>
      <c r="D7" s="420"/>
      <c r="E7" s="14"/>
      <c r="F7" s="353"/>
      <c r="G7" s="290" t="s">
        <v>584</v>
      </c>
      <c r="H7" s="175" t="s">
        <v>584</v>
      </c>
      <c r="I7" s="170" t="s">
        <v>1199</v>
      </c>
      <c r="J7" s="25"/>
      <c r="K7" s="261"/>
    </row>
    <row r="8" spans="1:11" ht="12.75">
      <c r="A8" s="343" t="s">
        <v>1397</v>
      </c>
      <c r="B8" s="15" t="s">
        <v>1671</v>
      </c>
      <c r="C8" s="420"/>
      <c r="D8" s="420"/>
      <c r="E8" s="14"/>
      <c r="F8" s="353"/>
      <c r="G8" s="290" t="s">
        <v>584</v>
      </c>
      <c r="H8" s="175" t="s">
        <v>584</v>
      </c>
      <c r="I8" s="170" t="s">
        <v>1199</v>
      </c>
      <c r="J8" s="25"/>
      <c r="K8" s="261"/>
    </row>
    <row r="9" spans="1:11" ht="12.75">
      <c r="A9" s="343" t="s">
        <v>1396</v>
      </c>
      <c r="B9" s="15" t="s">
        <v>1672</v>
      </c>
      <c r="C9" s="420"/>
      <c r="D9" s="420"/>
      <c r="E9" s="14"/>
      <c r="F9" s="353"/>
      <c r="G9" s="290" t="s">
        <v>584</v>
      </c>
      <c r="H9" s="175" t="s">
        <v>584</v>
      </c>
      <c r="I9" s="170" t="s">
        <v>1199</v>
      </c>
      <c r="J9" s="25"/>
      <c r="K9" s="261"/>
    </row>
    <row r="10" spans="1:11" ht="12.75">
      <c r="A10" s="343" t="s">
        <v>1395</v>
      </c>
      <c r="B10" s="15" t="s">
        <v>1673</v>
      </c>
      <c r="C10" s="420"/>
      <c r="D10" s="420"/>
      <c r="E10" s="14"/>
      <c r="F10" s="353"/>
      <c r="G10" s="290" t="s">
        <v>584</v>
      </c>
      <c r="H10" s="175" t="s">
        <v>584</v>
      </c>
      <c r="I10" s="170" t="s">
        <v>1199</v>
      </c>
      <c r="J10" s="25"/>
      <c r="K10" s="261"/>
    </row>
    <row r="11" spans="1:11" ht="12.75">
      <c r="A11" s="343" t="s">
        <v>1393</v>
      </c>
      <c r="B11" s="15" t="s">
        <v>1674</v>
      </c>
      <c r="C11" s="420"/>
      <c r="D11" s="420"/>
      <c r="E11" s="14"/>
      <c r="F11" s="353"/>
      <c r="G11" s="290" t="s">
        <v>584</v>
      </c>
      <c r="H11" s="175" t="s">
        <v>584</v>
      </c>
      <c r="I11" s="170" t="s">
        <v>1199</v>
      </c>
      <c r="J11" s="25"/>
      <c r="K11" s="261"/>
    </row>
    <row r="12" spans="1:11" ht="12.75">
      <c r="A12" s="343" t="s">
        <v>1492</v>
      </c>
      <c r="B12" s="15" t="s">
        <v>1675</v>
      </c>
      <c r="C12" s="420"/>
      <c r="D12" s="420"/>
      <c r="E12" s="14"/>
      <c r="F12" s="353"/>
      <c r="G12" s="290" t="s">
        <v>584</v>
      </c>
      <c r="H12" s="175" t="s">
        <v>584</v>
      </c>
      <c r="I12" s="170" t="s">
        <v>1199</v>
      </c>
      <c r="J12" s="25"/>
      <c r="K12" s="261"/>
    </row>
    <row r="13" spans="1:11" ht="12.75">
      <c r="A13" s="343" t="s">
        <v>1490</v>
      </c>
      <c r="B13" s="15" t="s">
        <v>1676</v>
      </c>
      <c r="C13" s="420"/>
      <c r="D13" s="420"/>
      <c r="E13" s="14"/>
      <c r="F13" s="353"/>
      <c r="G13" s="290" t="s">
        <v>584</v>
      </c>
      <c r="H13" s="175" t="s">
        <v>584</v>
      </c>
      <c r="I13" s="170" t="s">
        <v>1199</v>
      </c>
      <c r="J13" s="25"/>
      <c r="K13" s="261"/>
    </row>
    <row r="14" spans="1:11" ht="25.5">
      <c r="A14" s="343" t="s">
        <v>1491</v>
      </c>
      <c r="B14" s="15" t="s">
        <v>239</v>
      </c>
      <c r="C14" s="14" t="s">
        <v>444</v>
      </c>
      <c r="D14" s="14" t="s">
        <v>443</v>
      </c>
      <c r="E14" s="14"/>
      <c r="F14" s="353"/>
      <c r="G14" s="290" t="s">
        <v>584</v>
      </c>
      <c r="H14" s="175" t="s">
        <v>584</v>
      </c>
      <c r="I14" s="170" t="s">
        <v>1199</v>
      </c>
      <c r="J14" s="25"/>
      <c r="K14" s="261"/>
    </row>
    <row r="15" spans="1:11" ht="25.5">
      <c r="A15" s="343" t="s">
        <v>1493</v>
      </c>
      <c r="B15" s="15" t="s">
        <v>240</v>
      </c>
      <c r="C15" s="14" t="s">
        <v>1216</v>
      </c>
      <c r="D15" s="14" t="s">
        <v>1949</v>
      </c>
      <c r="E15" s="14"/>
      <c r="F15" s="353"/>
      <c r="G15" s="290" t="s">
        <v>584</v>
      </c>
      <c r="H15" s="175" t="s">
        <v>584</v>
      </c>
      <c r="I15" s="170" t="s">
        <v>1199</v>
      </c>
      <c r="J15" s="25"/>
      <c r="K15" s="261"/>
    </row>
    <row r="16" spans="1:11" ht="25.5">
      <c r="A16" s="343" t="s">
        <v>1394</v>
      </c>
      <c r="B16" s="15" t="s">
        <v>241</v>
      </c>
      <c r="C16" s="14" t="s">
        <v>1216</v>
      </c>
      <c r="D16" s="14" t="s">
        <v>1949</v>
      </c>
      <c r="E16" s="14"/>
      <c r="F16" s="353"/>
      <c r="G16" s="290" t="s">
        <v>584</v>
      </c>
      <c r="H16" s="175" t="s">
        <v>584</v>
      </c>
      <c r="I16" s="170" t="s">
        <v>1199</v>
      </c>
      <c r="J16" s="25"/>
      <c r="K16" s="261"/>
    </row>
    <row r="17" spans="1:11" ht="25.5">
      <c r="A17" s="343" t="s">
        <v>1400</v>
      </c>
      <c r="B17" s="15" t="s">
        <v>242</v>
      </c>
      <c r="C17" s="14" t="s">
        <v>444</v>
      </c>
      <c r="D17" s="14" t="s">
        <v>443</v>
      </c>
      <c r="E17" s="14"/>
      <c r="F17" s="353"/>
      <c r="G17" s="290" t="s">
        <v>584</v>
      </c>
      <c r="H17" s="175" t="s">
        <v>584</v>
      </c>
      <c r="I17" s="170" t="s">
        <v>1199</v>
      </c>
      <c r="J17" s="25"/>
      <c r="K17" s="261"/>
    </row>
    <row r="18" spans="1:11" ht="25.5">
      <c r="A18" s="343" t="s">
        <v>1401</v>
      </c>
      <c r="B18" s="15" t="s">
        <v>1211</v>
      </c>
      <c r="C18" s="14" t="s">
        <v>1213</v>
      </c>
      <c r="D18" s="14" t="s">
        <v>1212</v>
      </c>
      <c r="E18" s="14"/>
      <c r="F18" s="353"/>
      <c r="G18" s="290" t="s">
        <v>584</v>
      </c>
      <c r="H18" s="175" t="s">
        <v>584</v>
      </c>
      <c r="I18" s="170" t="s">
        <v>1199</v>
      </c>
      <c r="J18" s="25"/>
      <c r="K18" s="261"/>
    </row>
    <row r="19" spans="1:11" ht="25.5">
      <c r="A19" s="343" t="s">
        <v>1402</v>
      </c>
      <c r="B19" s="15" t="s">
        <v>243</v>
      </c>
      <c r="C19" s="14" t="s">
        <v>1213</v>
      </c>
      <c r="D19" s="14" t="s">
        <v>1212</v>
      </c>
      <c r="E19" s="14"/>
      <c r="F19" s="353"/>
      <c r="G19" s="290" t="s">
        <v>584</v>
      </c>
      <c r="H19" s="175" t="s">
        <v>584</v>
      </c>
      <c r="I19" s="170" t="s">
        <v>1199</v>
      </c>
      <c r="J19" s="25"/>
      <c r="K19" s="261"/>
    </row>
    <row r="20" spans="1:11" ht="26.25" thickBot="1">
      <c r="A20" s="354" t="s">
        <v>1403</v>
      </c>
      <c r="B20" s="345" t="s">
        <v>244</v>
      </c>
      <c r="C20" s="346" t="s">
        <v>1213</v>
      </c>
      <c r="D20" s="346" t="s">
        <v>1212</v>
      </c>
      <c r="E20" s="346"/>
      <c r="F20" s="355"/>
      <c r="G20" s="294" t="s">
        <v>584</v>
      </c>
      <c r="H20" s="295" t="s">
        <v>584</v>
      </c>
      <c r="I20" s="358" t="s">
        <v>1199</v>
      </c>
      <c r="J20" s="265"/>
      <c r="K20" s="266"/>
    </row>
    <row r="21" spans="1:4" ht="380.25" customHeight="1">
      <c r="A21" s="417" t="s">
        <v>608</v>
      </c>
      <c r="B21" s="417"/>
      <c r="C21" s="417"/>
      <c r="D21" s="417"/>
    </row>
    <row r="22" spans="1:4" ht="12.75">
      <c r="A22" s="430"/>
      <c r="B22" s="430"/>
      <c r="C22" s="430"/>
      <c r="D22" s="430"/>
    </row>
    <row r="23" spans="1:6" ht="12.75" customHeight="1">
      <c r="A23" s="415" t="s">
        <v>1198</v>
      </c>
      <c r="B23" s="415"/>
      <c r="C23" s="415"/>
      <c r="D23" s="415"/>
      <c r="E23" s="41"/>
      <c r="F23" s="41"/>
    </row>
    <row r="24" spans="1:6" ht="12.75" customHeight="1">
      <c r="A24" s="415" t="s">
        <v>1200</v>
      </c>
      <c r="B24" s="415"/>
      <c r="C24" s="415"/>
      <c r="D24" s="415"/>
      <c r="E24" s="41"/>
      <c r="F24" s="41"/>
    </row>
    <row r="25" spans="1:6" ht="12.75" customHeight="1">
      <c r="A25" s="415" t="s">
        <v>1201</v>
      </c>
      <c r="B25" s="415"/>
      <c r="C25" s="415"/>
      <c r="D25" s="415"/>
      <c r="E25" s="41"/>
      <c r="F25" s="41"/>
    </row>
    <row r="26" spans="1:6" ht="12.75" customHeight="1">
      <c r="A26" s="41"/>
      <c r="B26" s="41"/>
      <c r="C26" s="41"/>
      <c r="D26" s="41"/>
      <c r="E26" s="41"/>
      <c r="F26" s="41"/>
    </row>
  </sheetData>
  <sheetProtection/>
  <mergeCells count="8">
    <mergeCell ref="A23:D23"/>
    <mergeCell ref="A24:D24"/>
    <mergeCell ref="G1:H1"/>
    <mergeCell ref="A25:D25"/>
    <mergeCell ref="C6:C13"/>
    <mergeCell ref="D6:D13"/>
    <mergeCell ref="A22:D22"/>
    <mergeCell ref="A21:D21"/>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43"/>
  </sheetPr>
  <dimension ref="A1:K24"/>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0.125" style="23" bestFit="1" customWidth="1"/>
    <col min="3" max="4" width="9.625" style="23" customWidth="1"/>
    <col min="5" max="6" width="15.625" style="23" customWidth="1"/>
    <col min="7" max="8" width="15.625" style="13" customWidth="1"/>
    <col min="9" max="11" width="15.625" style="23" customWidth="1"/>
    <col min="12" max="16384" width="9.00390625" style="23" customWidth="1"/>
  </cols>
  <sheetData>
    <row r="1" spans="1:11" ht="38.25" customHeight="1">
      <c r="A1" s="238" t="s">
        <v>1718</v>
      </c>
      <c r="B1" s="239" t="s">
        <v>990</v>
      </c>
      <c r="C1" s="239" t="s">
        <v>323</v>
      </c>
      <c r="D1" s="239" t="s">
        <v>324</v>
      </c>
      <c r="E1" s="274" t="s">
        <v>1195</v>
      </c>
      <c r="F1" s="275" t="s">
        <v>1196</v>
      </c>
      <c r="G1" s="447" t="s">
        <v>695</v>
      </c>
      <c r="H1" s="448"/>
      <c r="I1" s="239" t="s">
        <v>1197</v>
      </c>
      <c r="J1" s="239" t="s">
        <v>683</v>
      </c>
      <c r="K1" s="305" t="s">
        <v>684</v>
      </c>
    </row>
    <row r="2" spans="1:11" ht="25.5">
      <c r="A2" s="276"/>
      <c r="B2" s="177"/>
      <c r="C2" s="178"/>
      <c r="D2" s="178"/>
      <c r="E2" s="177"/>
      <c r="F2" s="258"/>
      <c r="G2" s="176" t="s">
        <v>1881</v>
      </c>
      <c r="H2" s="177" t="s">
        <v>1882</v>
      </c>
      <c r="I2" s="182"/>
      <c r="J2" s="200"/>
      <c r="K2" s="366"/>
    </row>
    <row r="3" spans="1:11" ht="25.5">
      <c r="A3" s="343" t="s">
        <v>363</v>
      </c>
      <c r="B3" s="15" t="s">
        <v>236</v>
      </c>
      <c r="C3" s="14" t="s">
        <v>1217</v>
      </c>
      <c r="D3" s="14" t="s">
        <v>1950</v>
      </c>
      <c r="E3" s="27"/>
      <c r="F3" s="337"/>
      <c r="G3" s="290" t="s">
        <v>584</v>
      </c>
      <c r="H3" s="175" t="s">
        <v>584</v>
      </c>
      <c r="I3" s="170" t="s">
        <v>1199</v>
      </c>
      <c r="J3" s="201"/>
      <c r="K3" s="367"/>
    </row>
    <row r="4" spans="1:11" ht="25.5">
      <c r="A4" s="343" t="s">
        <v>1489</v>
      </c>
      <c r="B4" s="15" t="s">
        <v>1494</v>
      </c>
      <c r="C4" s="14" t="s">
        <v>1217</v>
      </c>
      <c r="D4" s="14" t="s">
        <v>1950</v>
      </c>
      <c r="E4" s="27"/>
      <c r="F4" s="344"/>
      <c r="G4" s="290" t="s">
        <v>584</v>
      </c>
      <c r="H4" s="175" t="s">
        <v>584</v>
      </c>
      <c r="I4" s="170" t="s">
        <v>1199</v>
      </c>
      <c r="J4" s="201"/>
      <c r="K4" s="367"/>
    </row>
    <row r="5" spans="1:11" ht="25.5">
      <c r="A5" s="343" t="s">
        <v>459</v>
      </c>
      <c r="B5" s="15" t="s">
        <v>1406</v>
      </c>
      <c r="C5" s="14" t="s">
        <v>1217</v>
      </c>
      <c r="D5" s="14" t="s">
        <v>1950</v>
      </c>
      <c r="E5" s="37"/>
      <c r="F5" s="337"/>
      <c r="G5" s="290" t="s">
        <v>584</v>
      </c>
      <c r="H5" s="175" t="s">
        <v>584</v>
      </c>
      <c r="I5" s="170" t="s">
        <v>1199</v>
      </c>
      <c r="J5" s="201"/>
      <c r="K5" s="367"/>
    </row>
    <row r="6" spans="1:11" ht="25.5">
      <c r="A6" s="343" t="s">
        <v>371</v>
      </c>
      <c r="B6" s="15" t="s">
        <v>1407</v>
      </c>
      <c r="C6" s="14" t="s">
        <v>1217</v>
      </c>
      <c r="D6" s="14" t="s">
        <v>1950</v>
      </c>
      <c r="E6" s="37"/>
      <c r="F6" s="337"/>
      <c r="G6" s="290" t="s">
        <v>584</v>
      </c>
      <c r="H6" s="175" t="s">
        <v>584</v>
      </c>
      <c r="I6" s="170" t="s">
        <v>1199</v>
      </c>
      <c r="J6" s="201"/>
      <c r="K6" s="367"/>
    </row>
    <row r="7" spans="1:11" ht="25.5">
      <c r="A7" s="343" t="s">
        <v>370</v>
      </c>
      <c r="B7" s="15" t="s">
        <v>1408</v>
      </c>
      <c r="C7" s="14" t="s">
        <v>1217</v>
      </c>
      <c r="D7" s="14" t="s">
        <v>1950</v>
      </c>
      <c r="E7" s="37"/>
      <c r="F7" s="337"/>
      <c r="G7" s="290" t="s">
        <v>584</v>
      </c>
      <c r="H7" s="175" t="s">
        <v>584</v>
      </c>
      <c r="I7" s="170" t="s">
        <v>1199</v>
      </c>
      <c r="J7" s="201"/>
      <c r="K7" s="367"/>
    </row>
    <row r="8" spans="1:11" ht="25.5">
      <c r="A8" s="343" t="s">
        <v>369</v>
      </c>
      <c r="B8" s="15" t="s">
        <v>1188</v>
      </c>
      <c r="C8" s="14" t="s">
        <v>1217</v>
      </c>
      <c r="D8" s="14" t="s">
        <v>1950</v>
      </c>
      <c r="E8" s="37"/>
      <c r="F8" s="337"/>
      <c r="G8" s="290" t="s">
        <v>584</v>
      </c>
      <c r="H8" s="175" t="s">
        <v>584</v>
      </c>
      <c r="I8" s="170" t="s">
        <v>1199</v>
      </c>
      <c r="J8" s="201"/>
      <c r="K8" s="367"/>
    </row>
    <row r="9" spans="1:11" ht="25.5">
      <c r="A9" s="343" t="s">
        <v>368</v>
      </c>
      <c r="B9" s="15" t="s">
        <v>1189</v>
      </c>
      <c r="C9" s="14" t="s">
        <v>1217</v>
      </c>
      <c r="D9" s="14" t="s">
        <v>1950</v>
      </c>
      <c r="E9" s="37"/>
      <c r="F9" s="337"/>
      <c r="G9" s="290" t="s">
        <v>584</v>
      </c>
      <c r="H9" s="175" t="s">
        <v>584</v>
      </c>
      <c r="I9" s="170" t="s">
        <v>1199</v>
      </c>
      <c r="J9" s="201"/>
      <c r="K9" s="367"/>
    </row>
    <row r="10" spans="1:11" ht="25.5">
      <c r="A10" s="343" t="s">
        <v>365</v>
      </c>
      <c r="B10" s="15" t="s">
        <v>463</v>
      </c>
      <c r="C10" s="14" t="s">
        <v>1216</v>
      </c>
      <c r="D10" s="14" t="s">
        <v>1949</v>
      </c>
      <c r="E10" s="27"/>
      <c r="F10" s="344"/>
      <c r="G10" s="290" t="s">
        <v>584</v>
      </c>
      <c r="H10" s="175" t="s">
        <v>584</v>
      </c>
      <c r="I10" s="170" t="s">
        <v>1199</v>
      </c>
      <c r="J10" s="201"/>
      <c r="K10" s="367"/>
    </row>
    <row r="11" spans="1:11" ht="25.5">
      <c r="A11" s="343" t="s">
        <v>465</v>
      </c>
      <c r="B11" s="15" t="s">
        <v>464</v>
      </c>
      <c r="C11" s="14" t="s">
        <v>1216</v>
      </c>
      <c r="D11" s="14" t="s">
        <v>1949</v>
      </c>
      <c r="E11" s="27"/>
      <c r="F11" s="344"/>
      <c r="G11" s="290" t="s">
        <v>584</v>
      </c>
      <c r="H11" s="175" t="s">
        <v>584</v>
      </c>
      <c r="I11" s="170" t="s">
        <v>1199</v>
      </c>
      <c r="J11" s="201"/>
      <c r="K11" s="367"/>
    </row>
    <row r="12" spans="1:11" ht="25.5">
      <c r="A12" s="343" t="s">
        <v>364</v>
      </c>
      <c r="B12" s="15" t="s">
        <v>1190</v>
      </c>
      <c r="C12" s="14" t="s">
        <v>1216</v>
      </c>
      <c r="D12" s="14" t="s">
        <v>1949</v>
      </c>
      <c r="E12" s="27"/>
      <c r="F12" s="337"/>
      <c r="G12" s="290" t="s">
        <v>584</v>
      </c>
      <c r="H12" s="175" t="s">
        <v>584</v>
      </c>
      <c r="I12" s="170" t="s">
        <v>1199</v>
      </c>
      <c r="J12" s="201"/>
      <c r="K12" s="367"/>
    </row>
    <row r="13" spans="1:11" ht="25.5">
      <c r="A13" s="343" t="s">
        <v>366</v>
      </c>
      <c r="B13" s="15" t="s">
        <v>1191</v>
      </c>
      <c r="C13" s="14" t="s">
        <v>1216</v>
      </c>
      <c r="D13" s="14" t="s">
        <v>1949</v>
      </c>
      <c r="E13" s="27"/>
      <c r="F13" s="344"/>
      <c r="G13" s="290" t="s">
        <v>584</v>
      </c>
      <c r="H13" s="175" t="s">
        <v>584</v>
      </c>
      <c r="I13" s="170" t="s">
        <v>1199</v>
      </c>
      <c r="J13" s="201"/>
      <c r="K13" s="367"/>
    </row>
    <row r="14" spans="1:11" ht="25.5">
      <c r="A14" s="343" t="s">
        <v>367</v>
      </c>
      <c r="B14" s="15" t="s">
        <v>1192</v>
      </c>
      <c r="C14" s="14" t="s">
        <v>1216</v>
      </c>
      <c r="D14" s="14" t="s">
        <v>1949</v>
      </c>
      <c r="E14" s="27"/>
      <c r="F14" s="337"/>
      <c r="G14" s="290" t="s">
        <v>584</v>
      </c>
      <c r="H14" s="175" t="s">
        <v>584</v>
      </c>
      <c r="I14" s="170" t="s">
        <v>1199</v>
      </c>
      <c r="J14" s="201"/>
      <c r="K14" s="367"/>
    </row>
    <row r="15" spans="1:11" ht="25.5">
      <c r="A15" s="343" t="s">
        <v>460</v>
      </c>
      <c r="B15" s="15" t="s">
        <v>1193</v>
      </c>
      <c r="C15" s="14" t="s">
        <v>1216</v>
      </c>
      <c r="D15" s="14" t="s">
        <v>1949</v>
      </c>
      <c r="E15" s="27"/>
      <c r="F15" s="337"/>
      <c r="G15" s="290" t="s">
        <v>584</v>
      </c>
      <c r="H15" s="175" t="s">
        <v>584</v>
      </c>
      <c r="I15" s="170" t="s">
        <v>1199</v>
      </c>
      <c r="J15" s="201"/>
      <c r="K15" s="367"/>
    </row>
    <row r="16" spans="1:11" ht="25.5">
      <c r="A16" s="343" t="s">
        <v>461</v>
      </c>
      <c r="B16" s="15" t="s">
        <v>1194</v>
      </c>
      <c r="C16" s="14" t="s">
        <v>1216</v>
      </c>
      <c r="D16" s="14" t="s">
        <v>1949</v>
      </c>
      <c r="E16" s="27"/>
      <c r="F16" s="337"/>
      <c r="G16" s="290" t="s">
        <v>584</v>
      </c>
      <c r="H16" s="175" t="s">
        <v>584</v>
      </c>
      <c r="I16" s="170" t="s">
        <v>1199</v>
      </c>
      <c r="J16" s="201"/>
      <c r="K16" s="367"/>
    </row>
    <row r="17" spans="1:11" ht="25.5">
      <c r="A17" s="343" t="s">
        <v>468</v>
      </c>
      <c r="B17" s="15" t="s">
        <v>466</v>
      </c>
      <c r="C17" s="14" t="s">
        <v>1216</v>
      </c>
      <c r="D17" s="14" t="s">
        <v>1949</v>
      </c>
      <c r="E17" s="27"/>
      <c r="F17" s="344"/>
      <c r="G17" s="290" t="s">
        <v>584</v>
      </c>
      <c r="H17" s="175" t="s">
        <v>584</v>
      </c>
      <c r="I17" s="170" t="s">
        <v>1199</v>
      </c>
      <c r="J17" s="201"/>
      <c r="K17" s="367"/>
    </row>
    <row r="18" spans="1:11" ht="26.25" thickBot="1">
      <c r="A18" s="354" t="s">
        <v>462</v>
      </c>
      <c r="B18" s="345" t="s">
        <v>467</v>
      </c>
      <c r="C18" s="346" t="s">
        <v>1216</v>
      </c>
      <c r="D18" s="346" t="s">
        <v>1949</v>
      </c>
      <c r="E18" s="356"/>
      <c r="F18" s="357"/>
      <c r="G18" s="294" t="s">
        <v>584</v>
      </c>
      <c r="H18" s="295" t="s">
        <v>584</v>
      </c>
      <c r="I18" s="358" t="s">
        <v>1199</v>
      </c>
      <c r="J18" s="368"/>
      <c r="K18" s="369"/>
    </row>
    <row r="19" spans="1:4" ht="252.75" customHeight="1">
      <c r="A19" s="417" t="s">
        <v>0</v>
      </c>
      <c r="B19" s="417"/>
      <c r="C19" s="417"/>
      <c r="D19" s="417"/>
    </row>
    <row r="20" spans="1:4" ht="14.25">
      <c r="A20" s="430"/>
      <c r="B20" s="430"/>
      <c r="C20" s="430"/>
      <c r="D20" s="430"/>
    </row>
    <row r="21" spans="1:6" ht="14.25" customHeight="1">
      <c r="A21" s="415" t="s">
        <v>1198</v>
      </c>
      <c r="B21" s="415"/>
      <c r="C21" s="415"/>
      <c r="D21" s="415"/>
      <c r="E21" s="41"/>
      <c r="F21" s="41"/>
    </row>
    <row r="22" spans="1:6" ht="14.25" customHeight="1">
      <c r="A22" s="415" t="s">
        <v>1200</v>
      </c>
      <c r="B22" s="415"/>
      <c r="C22" s="415"/>
      <c r="D22" s="415"/>
      <c r="E22" s="41"/>
      <c r="F22" s="41"/>
    </row>
    <row r="23" spans="1:6" ht="14.25" customHeight="1">
      <c r="A23" s="415" t="s">
        <v>1201</v>
      </c>
      <c r="B23" s="415"/>
      <c r="C23" s="415"/>
      <c r="D23" s="415"/>
      <c r="E23" s="41"/>
      <c r="F23" s="41"/>
    </row>
    <row r="24" spans="1:6" ht="14.25" customHeight="1">
      <c r="A24" s="41"/>
      <c r="B24" s="41"/>
      <c r="C24" s="41"/>
      <c r="D24" s="41"/>
      <c r="E24" s="41"/>
      <c r="F24" s="41"/>
    </row>
  </sheetData>
  <sheetProtection/>
  <mergeCells count="6">
    <mergeCell ref="A20:D20"/>
    <mergeCell ref="A21:D21"/>
    <mergeCell ref="G1:H1"/>
    <mergeCell ref="A22:D22"/>
    <mergeCell ref="A23:D23"/>
    <mergeCell ref="A19:D1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42"/>
  </sheetPr>
  <dimension ref="A1:M68"/>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1.25390625" style="13" bestFit="1" customWidth="1"/>
    <col min="3" max="4" width="9.625" style="13" customWidth="1"/>
    <col min="5" max="9" width="15.625" style="13" customWidth="1"/>
    <col min="10" max="10" width="15.625" style="11" customWidth="1"/>
    <col min="11" max="13" width="15.625" style="13" customWidth="1"/>
    <col min="14" max="16384" width="9.00390625" style="13" customWidth="1"/>
  </cols>
  <sheetData>
    <row r="1" spans="1:13" ht="38.25" customHeight="1">
      <c r="A1" s="238" t="s">
        <v>1718</v>
      </c>
      <c r="B1" s="239" t="s">
        <v>990</v>
      </c>
      <c r="C1" s="239" t="s">
        <v>323</v>
      </c>
      <c r="D1" s="239" t="s">
        <v>324</v>
      </c>
      <c r="E1" s="274" t="s">
        <v>1195</v>
      </c>
      <c r="F1" s="275" t="s">
        <v>1196</v>
      </c>
      <c r="G1" s="447" t="s">
        <v>710</v>
      </c>
      <c r="H1" s="448"/>
      <c r="I1" s="239" t="s">
        <v>842</v>
      </c>
      <c r="J1" s="239" t="s">
        <v>712</v>
      </c>
      <c r="K1" s="239" t="s">
        <v>1886</v>
      </c>
      <c r="L1" s="239" t="s">
        <v>1887</v>
      </c>
      <c r="M1" s="305" t="s">
        <v>601</v>
      </c>
    </row>
    <row r="2" spans="1:13" ht="51">
      <c r="A2" s="276"/>
      <c r="B2" s="177"/>
      <c r="C2" s="178"/>
      <c r="D2" s="178"/>
      <c r="E2" s="177"/>
      <c r="F2" s="258"/>
      <c r="G2" s="176" t="s">
        <v>594</v>
      </c>
      <c r="H2" s="177" t="s">
        <v>845</v>
      </c>
      <c r="I2" s="177" t="s">
        <v>848</v>
      </c>
      <c r="J2" s="177"/>
      <c r="K2" s="177"/>
      <c r="L2" s="177" t="s">
        <v>840</v>
      </c>
      <c r="M2" s="289" t="s">
        <v>841</v>
      </c>
    </row>
    <row r="3" spans="1:13" ht="25.5">
      <c r="A3" s="343" t="s">
        <v>1919</v>
      </c>
      <c r="B3" s="15" t="s">
        <v>1920</v>
      </c>
      <c r="C3" s="14" t="s">
        <v>1908</v>
      </c>
      <c r="D3" s="26" t="s">
        <v>1847</v>
      </c>
      <c r="E3" s="27"/>
      <c r="F3" s="344"/>
      <c r="G3" s="290" t="s">
        <v>1883</v>
      </c>
      <c r="H3" s="175" t="s">
        <v>1883</v>
      </c>
      <c r="I3" s="50" t="s">
        <v>839</v>
      </c>
      <c r="J3" s="70">
        <v>4835.17</v>
      </c>
      <c r="K3" s="37"/>
      <c r="L3" s="171">
        <f>J3+K3</f>
        <v>4835.17</v>
      </c>
      <c r="M3" s="446">
        <f>ABS(L3-L4)</f>
        <v>7.619999999999891</v>
      </c>
    </row>
    <row r="4" spans="1:13" ht="25.5">
      <c r="A4" s="343" t="s">
        <v>1915</v>
      </c>
      <c r="B4" s="15" t="s">
        <v>1916</v>
      </c>
      <c r="C4" s="14" t="s">
        <v>1908</v>
      </c>
      <c r="D4" s="26" t="s">
        <v>1847</v>
      </c>
      <c r="E4" s="27"/>
      <c r="F4" s="344"/>
      <c r="G4" s="290" t="s">
        <v>1883</v>
      </c>
      <c r="H4" s="175" t="s">
        <v>1883</v>
      </c>
      <c r="I4" s="50" t="s">
        <v>839</v>
      </c>
      <c r="J4" s="70">
        <v>4827.55</v>
      </c>
      <c r="K4" s="37"/>
      <c r="L4" s="171">
        <f>J4+K4</f>
        <v>4827.55</v>
      </c>
      <c r="M4" s="446"/>
    </row>
    <row r="5" spans="1:13" ht="12.75">
      <c r="A5" s="343" t="s">
        <v>1825</v>
      </c>
      <c r="B5" s="15" t="s">
        <v>1826</v>
      </c>
      <c r="C5" s="420" t="s">
        <v>1827</v>
      </c>
      <c r="D5" s="421" t="s">
        <v>1828</v>
      </c>
      <c r="E5" s="27"/>
      <c r="F5" s="344"/>
      <c r="G5" s="290" t="s">
        <v>1883</v>
      </c>
      <c r="H5" s="175" t="s">
        <v>1883</v>
      </c>
      <c r="I5" s="50" t="s">
        <v>839</v>
      </c>
      <c r="J5" s="70">
        <v>4656.14</v>
      </c>
      <c r="K5" s="37"/>
      <c r="L5" s="171">
        <f aca="true" t="shared" si="0" ref="L5:L28">J5+K5</f>
        <v>4656.14</v>
      </c>
      <c r="M5" s="259">
        <f>L5-AVERAGE($L$3,$L$4)</f>
        <v>-175.22000000000025</v>
      </c>
    </row>
    <row r="6" spans="1:13" ht="12.75">
      <c r="A6" s="343" t="s">
        <v>1829</v>
      </c>
      <c r="B6" s="15" t="s">
        <v>916</v>
      </c>
      <c r="C6" s="420"/>
      <c r="D6" s="421"/>
      <c r="E6" s="27"/>
      <c r="F6" s="344"/>
      <c r="G6" s="290" t="s">
        <v>1883</v>
      </c>
      <c r="H6" s="175" t="s">
        <v>1883</v>
      </c>
      <c r="I6" s="50" t="s">
        <v>839</v>
      </c>
      <c r="J6" s="70">
        <v>4644.63</v>
      </c>
      <c r="K6" s="37"/>
      <c r="L6" s="171">
        <f t="shared" si="0"/>
        <v>4644.63</v>
      </c>
      <c r="M6" s="259">
        <f aca="true" t="shared" si="1" ref="M6:M28">L6-AVERAGE($L$3,$L$4)</f>
        <v>-186.73000000000047</v>
      </c>
    </row>
    <row r="7" spans="1:13" ht="12.75">
      <c r="A7" s="343" t="s">
        <v>1830</v>
      </c>
      <c r="B7" s="15" t="s">
        <v>926</v>
      </c>
      <c r="C7" s="420"/>
      <c r="D7" s="421"/>
      <c r="E7" s="27"/>
      <c r="F7" s="344"/>
      <c r="G7" s="290" t="s">
        <v>1883</v>
      </c>
      <c r="H7" s="175" t="s">
        <v>1883</v>
      </c>
      <c r="I7" s="50" t="s">
        <v>839</v>
      </c>
      <c r="J7" s="70">
        <v>4631.22</v>
      </c>
      <c r="K7" s="37"/>
      <c r="L7" s="171">
        <f t="shared" si="0"/>
        <v>4631.22</v>
      </c>
      <c r="M7" s="259">
        <f t="shared" si="1"/>
        <v>-200.14000000000033</v>
      </c>
    </row>
    <row r="8" spans="1:13" ht="12.75">
      <c r="A8" s="343" t="s">
        <v>1831</v>
      </c>
      <c r="B8" s="15" t="s">
        <v>934</v>
      </c>
      <c r="C8" s="420"/>
      <c r="D8" s="421"/>
      <c r="E8" s="27"/>
      <c r="F8" s="344"/>
      <c r="G8" s="290" t="s">
        <v>1883</v>
      </c>
      <c r="H8" s="175" t="s">
        <v>1883</v>
      </c>
      <c r="I8" s="50" t="s">
        <v>839</v>
      </c>
      <c r="J8" s="70">
        <v>4635.68</v>
      </c>
      <c r="K8" s="37"/>
      <c r="L8" s="171">
        <f t="shared" si="0"/>
        <v>4635.68</v>
      </c>
      <c r="M8" s="259">
        <f t="shared" si="1"/>
        <v>-195.6800000000003</v>
      </c>
    </row>
    <row r="9" spans="1:13" ht="12.75">
      <c r="A9" s="343" t="s">
        <v>1832</v>
      </c>
      <c r="B9" s="15" t="s">
        <v>942</v>
      </c>
      <c r="C9" s="420"/>
      <c r="D9" s="421"/>
      <c r="E9" s="27"/>
      <c r="F9" s="344"/>
      <c r="G9" s="290" t="s">
        <v>1883</v>
      </c>
      <c r="H9" s="175" t="s">
        <v>1883</v>
      </c>
      <c r="I9" s="50" t="s">
        <v>839</v>
      </c>
      <c r="J9" s="70">
        <v>4630.33</v>
      </c>
      <c r="K9" s="37"/>
      <c r="L9" s="171">
        <f t="shared" si="0"/>
        <v>4630.33</v>
      </c>
      <c r="M9" s="259">
        <f t="shared" si="1"/>
        <v>-201.03000000000065</v>
      </c>
    </row>
    <row r="10" spans="1:13" ht="12.75">
      <c r="A10" s="343" t="s">
        <v>1833</v>
      </c>
      <c r="B10" s="15" t="s">
        <v>952</v>
      </c>
      <c r="C10" s="420"/>
      <c r="D10" s="421"/>
      <c r="E10" s="27"/>
      <c r="F10" s="344"/>
      <c r="G10" s="290" t="s">
        <v>1883</v>
      </c>
      <c r="H10" s="175" t="s">
        <v>1883</v>
      </c>
      <c r="I10" s="50" t="s">
        <v>839</v>
      </c>
      <c r="J10" s="70">
        <v>4629.45</v>
      </c>
      <c r="K10" s="37"/>
      <c r="L10" s="171">
        <f t="shared" si="0"/>
        <v>4629.45</v>
      </c>
      <c r="M10" s="259">
        <f t="shared" si="1"/>
        <v>-201.91000000000076</v>
      </c>
    </row>
    <row r="11" spans="1:13" ht="12.75">
      <c r="A11" s="343" t="s">
        <v>1834</v>
      </c>
      <c r="B11" s="15" t="s">
        <v>960</v>
      </c>
      <c r="C11" s="420"/>
      <c r="D11" s="421"/>
      <c r="E11" s="27"/>
      <c r="F11" s="344"/>
      <c r="G11" s="290" t="s">
        <v>1883</v>
      </c>
      <c r="H11" s="175" t="s">
        <v>1883</v>
      </c>
      <c r="I11" s="50" t="s">
        <v>839</v>
      </c>
      <c r="J11" s="70">
        <v>4629.57</v>
      </c>
      <c r="K11" s="37"/>
      <c r="L11" s="171">
        <f t="shared" si="0"/>
        <v>4629.57</v>
      </c>
      <c r="M11" s="259">
        <f t="shared" si="1"/>
        <v>-201.79000000000087</v>
      </c>
    </row>
    <row r="12" spans="1:13" ht="12.75">
      <c r="A12" s="343" t="s">
        <v>1835</v>
      </c>
      <c r="B12" s="15" t="s">
        <v>974</v>
      </c>
      <c r="C12" s="420"/>
      <c r="D12" s="421"/>
      <c r="E12" s="27"/>
      <c r="F12" s="344"/>
      <c r="G12" s="290" t="s">
        <v>1883</v>
      </c>
      <c r="H12" s="175" t="s">
        <v>1883</v>
      </c>
      <c r="I12" s="50" t="s">
        <v>839</v>
      </c>
      <c r="J12" s="70">
        <v>4683.39</v>
      </c>
      <c r="K12" s="37"/>
      <c r="L12" s="171">
        <f t="shared" si="0"/>
        <v>4683.39</v>
      </c>
      <c r="M12" s="259">
        <f t="shared" si="1"/>
        <v>-147.97000000000025</v>
      </c>
    </row>
    <row r="13" spans="1:13" ht="12.75">
      <c r="A13" s="343" t="s">
        <v>1836</v>
      </c>
      <c r="B13" s="15" t="s">
        <v>966</v>
      </c>
      <c r="C13" s="420"/>
      <c r="D13" s="421"/>
      <c r="E13" s="27"/>
      <c r="F13" s="344"/>
      <c r="G13" s="290" t="s">
        <v>1883</v>
      </c>
      <c r="H13" s="175" t="s">
        <v>1883</v>
      </c>
      <c r="I13" s="50" t="s">
        <v>839</v>
      </c>
      <c r="J13" s="70">
        <v>4629.18</v>
      </c>
      <c r="K13" s="37"/>
      <c r="L13" s="171">
        <f t="shared" si="0"/>
        <v>4629.18</v>
      </c>
      <c r="M13" s="259">
        <f t="shared" si="1"/>
        <v>-202.1800000000003</v>
      </c>
    </row>
    <row r="14" spans="1:13" ht="12.75">
      <c r="A14" s="343" t="s">
        <v>1837</v>
      </c>
      <c r="B14" s="15" t="s">
        <v>956</v>
      </c>
      <c r="C14" s="420"/>
      <c r="D14" s="421"/>
      <c r="E14" s="27"/>
      <c r="F14" s="344"/>
      <c r="G14" s="290" t="s">
        <v>1883</v>
      </c>
      <c r="H14" s="175" t="s">
        <v>1883</v>
      </c>
      <c r="I14" s="50" t="s">
        <v>839</v>
      </c>
      <c r="J14" s="70">
        <v>4643.91</v>
      </c>
      <c r="K14" s="37"/>
      <c r="L14" s="171">
        <f t="shared" si="0"/>
        <v>4643.91</v>
      </c>
      <c r="M14" s="259">
        <f t="shared" si="1"/>
        <v>-187.45000000000073</v>
      </c>
    </row>
    <row r="15" spans="1:13" ht="12.75">
      <c r="A15" s="343" t="s">
        <v>1838</v>
      </c>
      <c r="B15" s="15" t="s">
        <v>946</v>
      </c>
      <c r="C15" s="420"/>
      <c r="D15" s="421"/>
      <c r="E15" s="27"/>
      <c r="F15" s="344"/>
      <c r="G15" s="290" t="s">
        <v>1883</v>
      </c>
      <c r="H15" s="175" t="s">
        <v>1883</v>
      </c>
      <c r="I15" s="50" t="s">
        <v>839</v>
      </c>
      <c r="J15" s="70">
        <v>4640.64</v>
      </c>
      <c r="K15" s="37"/>
      <c r="L15" s="171">
        <f t="shared" si="0"/>
        <v>4640.64</v>
      </c>
      <c r="M15" s="259">
        <f t="shared" si="1"/>
        <v>-190.72000000000025</v>
      </c>
    </row>
    <row r="16" spans="1:13" ht="12.75">
      <c r="A16" s="343" t="s">
        <v>1839</v>
      </c>
      <c r="B16" s="15" t="s">
        <v>938</v>
      </c>
      <c r="C16" s="420"/>
      <c r="D16" s="421"/>
      <c r="E16" s="27"/>
      <c r="F16" s="344"/>
      <c r="G16" s="290" t="s">
        <v>1883</v>
      </c>
      <c r="H16" s="175" t="s">
        <v>1883</v>
      </c>
      <c r="I16" s="50" t="s">
        <v>839</v>
      </c>
      <c r="J16" s="70">
        <v>4637.67</v>
      </c>
      <c r="K16" s="37"/>
      <c r="L16" s="171">
        <f t="shared" si="0"/>
        <v>4637.67</v>
      </c>
      <c r="M16" s="259">
        <f t="shared" si="1"/>
        <v>-193.6900000000005</v>
      </c>
    </row>
    <row r="17" spans="1:13" ht="12.75">
      <c r="A17" s="343" t="s">
        <v>1840</v>
      </c>
      <c r="B17" s="15" t="s">
        <v>930</v>
      </c>
      <c r="C17" s="420"/>
      <c r="D17" s="421"/>
      <c r="E17" s="27"/>
      <c r="F17" s="344"/>
      <c r="G17" s="290" t="s">
        <v>1883</v>
      </c>
      <c r="H17" s="175" t="s">
        <v>1883</v>
      </c>
      <c r="I17" s="50" t="s">
        <v>839</v>
      </c>
      <c r="J17" s="70">
        <v>4649.2</v>
      </c>
      <c r="K17" s="37"/>
      <c r="L17" s="171">
        <f t="shared" si="0"/>
        <v>4649.2</v>
      </c>
      <c r="M17" s="259">
        <f t="shared" si="1"/>
        <v>-182.16000000000076</v>
      </c>
    </row>
    <row r="18" spans="1:13" ht="12.75">
      <c r="A18" s="343" t="s">
        <v>1841</v>
      </c>
      <c r="B18" s="15" t="s">
        <v>922</v>
      </c>
      <c r="C18" s="420"/>
      <c r="D18" s="421"/>
      <c r="E18" s="27"/>
      <c r="F18" s="344"/>
      <c r="G18" s="290" t="s">
        <v>1883</v>
      </c>
      <c r="H18" s="175" t="s">
        <v>1883</v>
      </c>
      <c r="I18" s="50" t="s">
        <v>839</v>
      </c>
      <c r="J18" s="70">
        <v>4644.11</v>
      </c>
      <c r="K18" s="37"/>
      <c r="L18" s="171">
        <f t="shared" si="0"/>
        <v>4644.11</v>
      </c>
      <c r="M18" s="259">
        <f t="shared" si="1"/>
        <v>-187.2500000000009</v>
      </c>
    </row>
    <row r="19" spans="1:13" ht="12.75">
      <c r="A19" s="343" t="s">
        <v>1842</v>
      </c>
      <c r="B19" s="15" t="s">
        <v>912</v>
      </c>
      <c r="C19" s="420"/>
      <c r="D19" s="421"/>
      <c r="E19" s="27"/>
      <c r="F19" s="344"/>
      <c r="G19" s="290" t="s">
        <v>1883</v>
      </c>
      <c r="H19" s="175" t="s">
        <v>1883</v>
      </c>
      <c r="I19" s="50" t="s">
        <v>839</v>
      </c>
      <c r="J19" s="70">
        <v>4628.89</v>
      </c>
      <c r="K19" s="37"/>
      <c r="L19" s="171">
        <f t="shared" si="0"/>
        <v>4628.89</v>
      </c>
      <c r="M19" s="259">
        <f t="shared" si="1"/>
        <v>-202.47000000000025</v>
      </c>
    </row>
    <row r="20" spans="1:13" ht="12.75">
      <c r="A20" s="343" t="s">
        <v>1843</v>
      </c>
      <c r="B20" s="15" t="s">
        <v>904</v>
      </c>
      <c r="C20" s="420"/>
      <c r="D20" s="421"/>
      <c r="E20" s="27"/>
      <c r="F20" s="344"/>
      <c r="G20" s="290" t="s">
        <v>1883</v>
      </c>
      <c r="H20" s="175" t="s">
        <v>1883</v>
      </c>
      <c r="I20" s="50" t="s">
        <v>839</v>
      </c>
      <c r="J20" s="70">
        <v>4999.87</v>
      </c>
      <c r="K20" s="37"/>
      <c r="L20" s="171">
        <f t="shared" si="0"/>
        <v>4999.87</v>
      </c>
      <c r="M20" s="259">
        <f t="shared" si="1"/>
        <v>168.5099999999993</v>
      </c>
    </row>
    <row r="21" spans="1:13" ht="12.75">
      <c r="A21" s="343" t="s">
        <v>1863</v>
      </c>
      <c r="B21" s="15" t="s">
        <v>1864</v>
      </c>
      <c r="C21" s="420" t="s">
        <v>1865</v>
      </c>
      <c r="D21" s="421" t="s">
        <v>1866</v>
      </c>
      <c r="E21" s="27"/>
      <c r="F21" s="344"/>
      <c r="G21" s="290" t="s">
        <v>1883</v>
      </c>
      <c r="H21" s="175" t="s">
        <v>1883</v>
      </c>
      <c r="I21" s="50" t="s">
        <v>839</v>
      </c>
      <c r="J21" s="70">
        <v>4651.97</v>
      </c>
      <c r="K21" s="37"/>
      <c r="L21" s="171">
        <f t="shared" si="0"/>
        <v>4651.97</v>
      </c>
      <c r="M21" s="259">
        <f t="shared" si="1"/>
        <v>-179.39000000000033</v>
      </c>
    </row>
    <row r="22" spans="1:13" ht="12.75">
      <c r="A22" s="343" t="s">
        <v>1867</v>
      </c>
      <c r="B22" s="15" t="s">
        <v>179</v>
      </c>
      <c r="C22" s="420"/>
      <c r="D22" s="421"/>
      <c r="E22" s="27"/>
      <c r="F22" s="344"/>
      <c r="G22" s="290" t="s">
        <v>1883</v>
      </c>
      <c r="H22" s="175" t="s">
        <v>1883</v>
      </c>
      <c r="I22" s="50" t="s">
        <v>839</v>
      </c>
      <c r="J22" s="70">
        <v>4658.92</v>
      </c>
      <c r="K22" s="37"/>
      <c r="L22" s="171">
        <f t="shared" si="0"/>
        <v>4658.92</v>
      </c>
      <c r="M22" s="259">
        <f t="shared" si="1"/>
        <v>-172.4400000000005</v>
      </c>
    </row>
    <row r="23" spans="1:13" ht="12.75">
      <c r="A23" s="343" t="s">
        <v>1868</v>
      </c>
      <c r="B23" s="15" t="s">
        <v>171</v>
      </c>
      <c r="C23" s="420"/>
      <c r="D23" s="421"/>
      <c r="E23" s="27"/>
      <c r="F23" s="344"/>
      <c r="G23" s="290" t="s">
        <v>1883</v>
      </c>
      <c r="H23" s="175" t="s">
        <v>1883</v>
      </c>
      <c r="I23" s="50" t="s">
        <v>839</v>
      </c>
      <c r="J23" s="70">
        <v>4641.97</v>
      </c>
      <c r="K23" s="37"/>
      <c r="L23" s="171">
        <f t="shared" si="0"/>
        <v>4641.97</v>
      </c>
      <c r="M23" s="259">
        <f t="shared" si="1"/>
        <v>-189.39000000000033</v>
      </c>
    </row>
    <row r="24" spans="1:13" ht="25.5">
      <c r="A24" s="343" t="s">
        <v>1898</v>
      </c>
      <c r="B24" s="15" t="s">
        <v>1899</v>
      </c>
      <c r="C24" s="14" t="s">
        <v>1865</v>
      </c>
      <c r="D24" s="26" t="s">
        <v>1866</v>
      </c>
      <c r="E24" s="27"/>
      <c r="F24" s="344"/>
      <c r="G24" s="290" t="s">
        <v>1883</v>
      </c>
      <c r="H24" s="175" t="s">
        <v>1883</v>
      </c>
      <c r="I24" s="50" t="s">
        <v>839</v>
      </c>
      <c r="J24" s="70">
        <v>4695.72</v>
      </c>
      <c r="K24" s="37"/>
      <c r="L24" s="171">
        <f t="shared" si="0"/>
        <v>4695.72</v>
      </c>
      <c r="M24" s="259">
        <f t="shared" si="1"/>
        <v>-135.64000000000033</v>
      </c>
    </row>
    <row r="25" spans="1:13" ht="25.5">
      <c r="A25" s="343" t="s">
        <v>1902</v>
      </c>
      <c r="B25" s="15" t="s">
        <v>1903</v>
      </c>
      <c r="C25" s="14" t="s">
        <v>1865</v>
      </c>
      <c r="D25" s="26" t="s">
        <v>1866</v>
      </c>
      <c r="E25" s="27"/>
      <c r="F25" s="344"/>
      <c r="G25" s="290" t="s">
        <v>1883</v>
      </c>
      <c r="H25" s="175" t="s">
        <v>1883</v>
      </c>
      <c r="I25" s="50" t="s">
        <v>839</v>
      </c>
      <c r="J25" s="70">
        <v>4656.86</v>
      </c>
      <c r="K25" s="37"/>
      <c r="L25" s="171">
        <f t="shared" si="0"/>
        <v>4656.86</v>
      </c>
      <c r="M25" s="259">
        <f t="shared" si="1"/>
        <v>-174.5000000000009</v>
      </c>
    </row>
    <row r="26" spans="1:13" ht="25.5">
      <c r="A26" s="343" t="s">
        <v>1906</v>
      </c>
      <c r="B26" s="15" t="s">
        <v>1907</v>
      </c>
      <c r="C26" s="14" t="s">
        <v>1908</v>
      </c>
      <c r="D26" s="26" t="s">
        <v>1847</v>
      </c>
      <c r="E26" s="27"/>
      <c r="F26" s="344"/>
      <c r="G26" s="290" t="s">
        <v>1883</v>
      </c>
      <c r="H26" s="175" t="s">
        <v>1883</v>
      </c>
      <c r="I26" s="50" t="s">
        <v>839</v>
      </c>
      <c r="J26" s="70">
        <v>4636.32</v>
      </c>
      <c r="K26" s="37"/>
      <c r="L26" s="171">
        <f t="shared" si="0"/>
        <v>4636.32</v>
      </c>
      <c r="M26" s="259">
        <f t="shared" si="1"/>
        <v>-195.04000000000087</v>
      </c>
    </row>
    <row r="27" spans="1:13" ht="25.5">
      <c r="A27" s="343" t="s">
        <v>1911</v>
      </c>
      <c r="B27" s="15" t="s">
        <v>1912</v>
      </c>
      <c r="C27" s="14" t="s">
        <v>1865</v>
      </c>
      <c r="D27" s="26" t="s">
        <v>1866</v>
      </c>
      <c r="E27" s="27"/>
      <c r="F27" s="344"/>
      <c r="G27" s="290" t="s">
        <v>1883</v>
      </c>
      <c r="H27" s="175" t="s">
        <v>1883</v>
      </c>
      <c r="I27" s="50" t="s">
        <v>839</v>
      </c>
      <c r="J27" s="70">
        <v>4628.89</v>
      </c>
      <c r="K27" s="37"/>
      <c r="L27" s="171">
        <f t="shared" si="0"/>
        <v>4628.89</v>
      </c>
      <c r="M27" s="259">
        <f t="shared" si="1"/>
        <v>-202.47000000000025</v>
      </c>
    </row>
    <row r="28" spans="1:13" ht="25.5">
      <c r="A28" s="343" t="s">
        <v>1923</v>
      </c>
      <c r="B28" s="15" t="s">
        <v>1924</v>
      </c>
      <c r="C28" s="14" t="s">
        <v>1865</v>
      </c>
      <c r="D28" s="26" t="s">
        <v>1866</v>
      </c>
      <c r="E28" s="27"/>
      <c r="F28" s="344"/>
      <c r="G28" s="290" t="s">
        <v>1883</v>
      </c>
      <c r="H28" s="175" t="s">
        <v>1883</v>
      </c>
      <c r="I28" s="50" t="s">
        <v>839</v>
      </c>
      <c r="J28" s="70">
        <v>4823.44</v>
      </c>
      <c r="K28" s="37"/>
      <c r="L28" s="171">
        <f t="shared" si="0"/>
        <v>4823.44</v>
      </c>
      <c r="M28" s="259">
        <f t="shared" si="1"/>
        <v>-7.920000000000982</v>
      </c>
    </row>
    <row r="29" spans="1:13" ht="25.5">
      <c r="A29" s="343" t="s">
        <v>1927</v>
      </c>
      <c r="B29" s="15" t="s">
        <v>1928</v>
      </c>
      <c r="C29" s="61" t="s">
        <v>1908</v>
      </c>
      <c r="D29" s="71" t="s">
        <v>1847</v>
      </c>
      <c r="E29" s="27"/>
      <c r="F29" s="344"/>
      <c r="G29" s="290" t="s">
        <v>1883</v>
      </c>
      <c r="H29" s="175" t="s">
        <v>1883</v>
      </c>
      <c r="I29" s="50" t="s">
        <v>1884</v>
      </c>
      <c r="J29" s="29"/>
      <c r="K29" s="29"/>
      <c r="L29" s="29"/>
      <c r="M29" s="261"/>
    </row>
    <row r="30" spans="1:13" ht="25.5">
      <c r="A30" s="343" t="s">
        <v>1931</v>
      </c>
      <c r="B30" s="15" t="s">
        <v>978</v>
      </c>
      <c r="C30" s="14" t="s">
        <v>1865</v>
      </c>
      <c r="D30" s="14" t="s">
        <v>1096</v>
      </c>
      <c r="E30" s="27"/>
      <c r="F30" s="344"/>
      <c r="G30" s="290" t="s">
        <v>1883</v>
      </c>
      <c r="H30" s="175" t="s">
        <v>1883</v>
      </c>
      <c r="I30" s="50" t="s">
        <v>1884</v>
      </c>
      <c r="J30" s="199"/>
      <c r="K30" s="29"/>
      <c r="L30" s="29"/>
      <c r="M30" s="261"/>
    </row>
    <row r="31" spans="1:13" ht="25.5">
      <c r="A31" s="343" t="s">
        <v>1932</v>
      </c>
      <c r="B31" s="15" t="s">
        <v>1428</v>
      </c>
      <c r="C31" s="14" t="s">
        <v>1933</v>
      </c>
      <c r="D31" s="14" t="s">
        <v>1096</v>
      </c>
      <c r="E31" s="27"/>
      <c r="F31" s="344"/>
      <c r="G31" s="290" t="s">
        <v>1883</v>
      </c>
      <c r="H31" s="175" t="s">
        <v>1883</v>
      </c>
      <c r="I31" s="50" t="s">
        <v>1884</v>
      </c>
      <c r="J31" s="29"/>
      <c r="K31" s="25"/>
      <c r="L31" s="29"/>
      <c r="M31" s="261"/>
    </row>
    <row r="32" spans="1:13" ht="25.5">
      <c r="A32" s="343" t="s">
        <v>1595</v>
      </c>
      <c r="B32" s="15" t="s">
        <v>1669</v>
      </c>
      <c r="C32" s="14" t="s">
        <v>1908</v>
      </c>
      <c r="D32" s="14" t="s">
        <v>1847</v>
      </c>
      <c r="E32" s="27"/>
      <c r="F32" s="344"/>
      <c r="G32" s="290" t="s">
        <v>1883</v>
      </c>
      <c r="H32" s="175" t="s">
        <v>1883</v>
      </c>
      <c r="I32" s="50" t="s">
        <v>1884</v>
      </c>
      <c r="J32" s="29"/>
      <c r="K32" s="25"/>
      <c r="L32" s="29"/>
      <c r="M32" s="261"/>
    </row>
    <row r="33" spans="1:13" ht="51">
      <c r="A33" s="359"/>
      <c r="B33" s="218"/>
      <c r="C33" s="193"/>
      <c r="D33" s="193"/>
      <c r="E33" s="193"/>
      <c r="F33" s="348"/>
      <c r="G33" s="176" t="s">
        <v>846</v>
      </c>
      <c r="H33" s="177" t="s">
        <v>847</v>
      </c>
      <c r="I33" s="177" t="s">
        <v>849</v>
      </c>
      <c r="J33" s="183"/>
      <c r="K33" s="193"/>
      <c r="L33" s="177" t="s">
        <v>1202</v>
      </c>
      <c r="M33" s="289" t="s">
        <v>850</v>
      </c>
    </row>
    <row r="34" spans="1:13" ht="25.5">
      <c r="A34" s="343" t="s">
        <v>1921</v>
      </c>
      <c r="B34" s="15" t="s">
        <v>1922</v>
      </c>
      <c r="C34" s="14" t="s">
        <v>1908</v>
      </c>
      <c r="D34" s="26" t="s">
        <v>1847</v>
      </c>
      <c r="E34" s="27"/>
      <c r="F34" s="344"/>
      <c r="G34" s="290" t="s">
        <v>843</v>
      </c>
      <c r="H34" s="175" t="s">
        <v>843</v>
      </c>
      <c r="I34" s="50" t="s">
        <v>844</v>
      </c>
      <c r="J34" s="70">
        <v>1505.07</v>
      </c>
      <c r="K34" s="37"/>
      <c r="L34" s="171">
        <f aca="true" t="shared" si="2" ref="L34:L59">J34+K34</f>
        <v>1505.07</v>
      </c>
      <c r="M34" s="446">
        <f>ABS(L34-L35)</f>
        <v>8.769999999999982</v>
      </c>
    </row>
    <row r="35" spans="1:13" ht="25.5">
      <c r="A35" s="343" t="s">
        <v>1917</v>
      </c>
      <c r="B35" s="15" t="s">
        <v>1918</v>
      </c>
      <c r="C35" s="14" t="s">
        <v>1908</v>
      </c>
      <c r="D35" s="26" t="s">
        <v>1847</v>
      </c>
      <c r="E35" s="27"/>
      <c r="F35" s="344"/>
      <c r="G35" s="290" t="s">
        <v>843</v>
      </c>
      <c r="H35" s="175" t="s">
        <v>843</v>
      </c>
      <c r="I35" s="50" t="s">
        <v>844</v>
      </c>
      <c r="J35" s="70">
        <v>1513.84</v>
      </c>
      <c r="K35" s="37"/>
      <c r="L35" s="171">
        <f t="shared" si="2"/>
        <v>1513.84</v>
      </c>
      <c r="M35" s="446"/>
    </row>
    <row r="36" spans="1:13" ht="16.5" customHeight="1">
      <c r="A36" s="343" t="s">
        <v>1844</v>
      </c>
      <c r="B36" s="15" t="s">
        <v>1845</v>
      </c>
      <c r="C36" s="420" t="s">
        <v>1846</v>
      </c>
      <c r="D36" s="421" t="s">
        <v>1847</v>
      </c>
      <c r="E36" s="27"/>
      <c r="F36" s="344"/>
      <c r="G36" s="290" t="s">
        <v>843</v>
      </c>
      <c r="H36" s="175" t="s">
        <v>843</v>
      </c>
      <c r="I36" s="50" t="s">
        <v>844</v>
      </c>
      <c r="J36" s="70">
        <v>1589.54</v>
      </c>
      <c r="K36" s="37"/>
      <c r="L36" s="171">
        <f t="shared" si="2"/>
        <v>1589.54</v>
      </c>
      <c r="M36" s="259">
        <f>L36-AVERAGE($L$34,$L$35)</f>
        <v>80.08500000000004</v>
      </c>
    </row>
    <row r="37" spans="1:13" ht="12.75">
      <c r="A37" s="343" t="s">
        <v>1848</v>
      </c>
      <c r="B37" s="15" t="s">
        <v>910</v>
      </c>
      <c r="C37" s="420"/>
      <c r="D37" s="421"/>
      <c r="E37" s="27"/>
      <c r="F37" s="344"/>
      <c r="G37" s="290" t="s">
        <v>843</v>
      </c>
      <c r="H37" s="175" t="s">
        <v>843</v>
      </c>
      <c r="I37" s="50" t="s">
        <v>844</v>
      </c>
      <c r="J37" s="70">
        <v>1634.09</v>
      </c>
      <c r="K37" s="37"/>
      <c r="L37" s="171">
        <f t="shared" si="2"/>
        <v>1634.09</v>
      </c>
      <c r="M37" s="259">
        <f aca="true" t="shared" si="3" ref="M37:M59">L37-AVERAGE($L$34,$L$35)</f>
        <v>124.63499999999999</v>
      </c>
    </row>
    <row r="38" spans="1:13" ht="12.75">
      <c r="A38" s="343" t="s">
        <v>1849</v>
      </c>
      <c r="B38" s="15" t="s">
        <v>920</v>
      </c>
      <c r="C38" s="420"/>
      <c r="D38" s="421"/>
      <c r="E38" s="27"/>
      <c r="F38" s="344"/>
      <c r="G38" s="290" t="s">
        <v>843</v>
      </c>
      <c r="H38" s="175" t="s">
        <v>843</v>
      </c>
      <c r="I38" s="50" t="s">
        <v>844</v>
      </c>
      <c r="J38" s="70">
        <v>1677.5</v>
      </c>
      <c r="K38" s="37"/>
      <c r="L38" s="171">
        <f t="shared" si="2"/>
        <v>1677.5</v>
      </c>
      <c r="M38" s="259">
        <f t="shared" si="3"/>
        <v>168.04500000000007</v>
      </c>
    </row>
    <row r="39" spans="1:13" ht="12.75">
      <c r="A39" s="343" t="s">
        <v>1850</v>
      </c>
      <c r="B39" s="15" t="s">
        <v>928</v>
      </c>
      <c r="C39" s="420"/>
      <c r="D39" s="421"/>
      <c r="E39" s="27"/>
      <c r="F39" s="344"/>
      <c r="G39" s="290" t="s">
        <v>843</v>
      </c>
      <c r="H39" s="175" t="s">
        <v>843</v>
      </c>
      <c r="I39" s="50" t="s">
        <v>844</v>
      </c>
      <c r="J39" s="70">
        <v>1545.23</v>
      </c>
      <c r="K39" s="37"/>
      <c r="L39" s="171">
        <f t="shared" si="2"/>
        <v>1545.23</v>
      </c>
      <c r="M39" s="259">
        <f t="shared" si="3"/>
        <v>35.77500000000009</v>
      </c>
    </row>
    <row r="40" spans="1:13" ht="12.75">
      <c r="A40" s="343" t="s">
        <v>1851</v>
      </c>
      <c r="B40" s="15" t="s">
        <v>936</v>
      </c>
      <c r="C40" s="420"/>
      <c r="D40" s="421"/>
      <c r="E40" s="27"/>
      <c r="F40" s="344"/>
      <c r="G40" s="290" t="s">
        <v>843</v>
      </c>
      <c r="H40" s="175" t="s">
        <v>843</v>
      </c>
      <c r="I40" s="50" t="s">
        <v>844</v>
      </c>
      <c r="J40" s="70">
        <v>1515.49</v>
      </c>
      <c r="K40" s="37"/>
      <c r="L40" s="171">
        <f t="shared" si="2"/>
        <v>1515.49</v>
      </c>
      <c r="M40" s="259">
        <f t="shared" si="3"/>
        <v>6.035000000000082</v>
      </c>
    </row>
    <row r="41" spans="1:13" ht="12.75">
      <c r="A41" s="343" t="s">
        <v>1852</v>
      </c>
      <c r="B41" s="15" t="s">
        <v>944</v>
      </c>
      <c r="C41" s="420"/>
      <c r="D41" s="421"/>
      <c r="E41" s="27"/>
      <c r="F41" s="344"/>
      <c r="G41" s="290" t="s">
        <v>843</v>
      </c>
      <c r="H41" s="175" t="s">
        <v>843</v>
      </c>
      <c r="I41" s="50" t="s">
        <v>844</v>
      </c>
      <c r="J41" s="70">
        <v>1468.66</v>
      </c>
      <c r="K41" s="37"/>
      <c r="L41" s="171">
        <f t="shared" si="2"/>
        <v>1468.66</v>
      </c>
      <c r="M41" s="259">
        <f t="shared" si="3"/>
        <v>-40.794999999999845</v>
      </c>
    </row>
    <row r="42" spans="1:13" ht="12.75">
      <c r="A42" s="343" t="s">
        <v>1853</v>
      </c>
      <c r="B42" s="15" t="s">
        <v>954</v>
      </c>
      <c r="C42" s="420"/>
      <c r="D42" s="421"/>
      <c r="E42" s="27"/>
      <c r="F42" s="344"/>
      <c r="G42" s="290" t="s">
        <v>843</v>
      </c>
      <c r="H42" s="175" t="s">
        <v>843</v>
      </c>
      <c r="I42" s="50" t="s">
        <v>844</v>
      </c>
      <c r="J42" s="70">
        <v>1474.46</v>
      </c>
      <c r="K42" s="37"/>
      <c r="L42" s="171">
        <f t="shared" si="2"/>
        <v>1474.46</v>
      </c>
      <c r="M42" s="259">
        <f t="shared" si="3"/>
        <v>-34.99499999999989</v>
      </c>
    </row>
    <row r="43" spans="1:13" ht="12.75">
      <c r="A43" s="343" t="s">
        <v>1854</v>
      </c>
      <c r="B43" s="15" t="s">
        <v>970</v>
      </c>
      <c r="C43" s="420"/>
      <c r="D43" s="421"/>
      <c r="E43" s="27"/>
      <c r="F43" s="344"/>
      <c r="G43" s="290" t="s">
        <v>843</v>
      </c>
      <c r="H43" s="175" t="s">
        <v>843</v>
      </c>
      <c r="I43" s="50" t="s">
        <v>844</v>
      </c>
      <c r="J43" s="70">
        <v>1575.91</v>
      </c>
      <c r="K43" s="37"/>
      <c r="L43" s="171">
        <f t="shared" si="2"/>
        <v>1575.91</v>
      </c>
      <c r="M43" s="259">
        <f t="shared" si="3"/>
        <v>66.45500000000015</v>
      </c>
    </row>
    <row r="44" spans="1:13" ht="12.75">
      <c r="A44" s="343" t="s">
        <v>1855</v>
      </c>
      <c r="B44" s="15" t="s">
        <v>958</v>
      </c>
      <c r="C44" s="420"/>
      <c r="D44" s="421"/>
      <c r="E44" s="27"/>
      <c r="F44" s="344"/>
      <c r="G44" s="290" t="s">
        <v>843</v>
      </c>
      <c r="H44" s="175" t="s">
        <v>843</v>
      </c>
      <c r="I44" s="50" t="s">
        <v>844</v>
      </c>
      <c r="J44" s="70">
        <v>1497.7</v>
      </c>
      <c r="K44" s="37"/>
      <c r="L44" s="171">
        <f t="shared" si="2"/>
        <v>1497.7</v>
      </c>
      <c r="M44" s="259">
        <f t="shared" si="3"/>
        <v>-11.754999999999882</v>
      </c>
    </row>
    <row r="45" spans="1:13" ht="12.75">
      <c r="A45" s="343" t="s">
        <v>1856</v>
      </c>
      <c r="B45" s="15" t="s">
        <v>950</v>
      </c>
      <c r="C45" s="420"/>
      <c r="D45" s="421"/>
      <c r="E45" s="27"/>
      <c r="F45" s="344"/>
      <c r="G45" s="290" t="s">
        <v>843</v>
      </c>
      <c r="H45" s="175" t="s">
        <v>843</v>
      </c>
      <c r="I45" s="50" t="s">
        <v>844</v>
      </c>
      <c r="J45" s="70">
        <v>1455.03</v>
      </c>
      <c r="K45" s="37"/>
      <c r="L45" s="171">
        <f t="shared" si="2"/>
        <v>1455.03</v>
      </c>
      <c r="M45" s="259">
        <f t="shared" si="3"/>
        <v>-54.424999999999955</v>
      </c>
    </row>
    <row r="46" spans="1:13" ht="12.75">
      <c r="A46" s="343" t="s">
        <v>1857</v>
      </c>
      <c r="B46" s="15" t="s">
        <v>940</v>
      </c>
      <c r="C46" s="420"/>
      <c r="D46" s="421"/>
      <c r="E46" s="27"/>
      <c r="F46" s="344"/>
      <c r="G46" s="290" t="s">
        <v>843</v>
      </c>
      <c r="H46" s="175" t="s">
        <v>843</v>
      </c>
      <c r="I46" s="50" t="s">
        <v>844</v>
      </c>
      <c r="J46" s="70">
        <v>1424.16</v>
      </c>
      <c r="K46" s="37"/>
      <c r="L46" s="171">
        <f t="shared" si="2"/>
        <v>1424.16</v>
      </c>
      <c r="M46" s="259">
        <f t="shared" si="3"/>
        <v>-85.29499999999985</v>
      </c>
    </row>
    <row r="47" spans="1:13" ht="12.75">
      <c r="A47" s="343" t="s">
        <v>1858</v>
      </c>
      <c r="B47" s="15" t="s">
        <v>932</v>
      </c>
      <c r="C47" s="420"/>
      <c r="D47" s="421"/>
      <c r="E47" s="27"/>
      <c r="F47" s="344"/>
      <c r="G47" s="290" t="s">
        <v>843</v>
      </c>
      <c r="H47" s="175" t="s">
        <v>843</v>
      </c>
      <c r="I47" s="50" t="s">
        <v>844</v>
      </c>
      <c r="J47" s="70">
        <v>1447.23</v>
      </c>
      <c r="K47" s="37"/>
      <c r="L47" s="171">
        <f t="shared" si="2"/>
        <v>1447.23</v>
      </c>
      <c r="M47" s="259">
        <f t="shared" si="3"/>
        <v>-62.22499999999991</v>
      </c>
    </row>
    <row r="48" spans="1:13" ht="12.75">
      <c r="A48" s="343" t="s">
        <v>1859</v>
      </c>
      <c r="B48" s="15" t="s">
        <v>924</v>
      </c>
      <c r="C48" s="420"/>
      <c r="D48" s="421"/>
      <c r="E48" s="27"/>
      <c r="F48" s="344"/>
      <c r="G48" s="290" t="s">
        <v>843</v>
      </c>
      <c r="H48" s="175" t="s">
        <v>843</v>
      </c>
      <c r="I48" s="50" t="s">
        <v>844</v>
      </c>
      <c r="J48" s="70">
        <v>1713.29</v>
      </c>
      <c r="K48" s="37"/>
      <c r="L48" s="171">
        <f t="shared" si="2"/>
        <v>1713.29</v>
      </c>
      <c r="M48" s="259">
        <f t="shared" si="3"/>
        <v>203.83500000000004</v>
      </c>
    </row>
    <row r="49" spans="1:13" ht="12.75">
      <c r="A49" s="343" t="s">
        <v>1860</v>
      </c>
      <c r="B49" s="15" t="s">
        <v>914</v>
      </c>
      <c r="C49" s="420"/>
      <c r="D49" s="421"/>
      <c r="E49" s="27"/>
      <c r="F49" s="344"/>
      <c r="G49" s="290" t="s">
        <v>843</v>
      </c>
      <c r="H49" s="175" t="s">
        <v>843</v>
      </c>
      <c r="I49" s="50" t="s">
        <v>844</v>
      </c>
      <c r="J49" s="70">
        <v>1680.33</v>
      </c>
      <c r="K49" s="37"/>
      <c r="L49" s="171">
        <f t="shared" si="2"/>
        <v>1680.33</v>
      </c>
      <c r="M49" s="259">
        <f t="shared" si="3"/>
        <v>170.875</v>
      </c>
    </row>
    <row r="50" spans="1:13" ht="12.75">
      <c r="A50" s="343" t="s">
        <v>1861</v>
      </c>
      <c r="B50" s="15" t="s">
        <v>906</v>
      </c>
      <c r="C50" s="420"/>
      <c r="D50" s="421"/>
      <c r="E50" s="27"/>
      <c r="F50" s="344"/>
      <c r="G50" s="290" t="s">
        <v>843</v>
      </c>
      <c r="H50" s="175" t="s">
        <v>843</v>
      </c>
      <c r="I50" s="50" t="s">
        <v>844</v>
      </c>
      <c r="J50" s="70">
        <v>1608.13</v>
      </c>
      <c r="K50" s="37"/>
      <c r="L50" s="171">
        <f t="shared" si="2"/>
        <v>1608.13</v>
      </c>
      <c r="M50" s="259">
        <f t="shared" si="3"/>
        <v>98.67500000000018</v>
      </c>
    </row>
    <row r="51" spans="1:13" ht="12.75">
      <c r="A51" s="343" t="s">
        <v>1862</v>
      </c>
      <c r="B51" s="15" t="s">
        <v>898</v>
      </c>
      <c r="C51" s="420"/>
      <c r="D51" s="421"/>
      <c r="E51" s="27"/>
      <c r="F51" s="344"/>
      <c r="G51" s="290" t="s">
        <v>843</v>
      </c>
      <c r="H51" s="175" t="s">
        <v>843</v>
      </c>
      <c r="I51" s="50" t="s">
        <v>844</v>
      </c>
      <c r="J51" s="70">
        <v>1462.29</v>
      </c>
      <c r="K51" s="37"/>
      <c r="L51" s="171">
        <f t="shared" si="2"/>
        <v>1462.29</v>
      </c>
      <c r="M51" s="259">
        <f t="shared" si="3"/>
        <v>-47.164999999999964</v>
      </c>
    </row>
    <row r="52" spans="1:13" ht="12.75">
      <c r="A52" s="343" t="s">
        <v>1894</v>
      </c>
      <c r="B52" s="15" t="s">
        <v>1895</v>
      </c>
      <c r="C52" s="420" t="s">
        <v>1865</v>
      </c>
      <c r="D52" s="421" t="s">
        <v>1866</v>
      </c>
      <c r="E52" s="27"/>
      <c r="F52" s="344"/>
      <c r="G52" s="290" t="s">
        <v>843</v>
      </c>
      <c r="H52" s="175" t="s">
        <v>843</v>
      </c>
      <c r="I52" s="50" t="s">
        <v>844</v>
      </c>
      <c r="J52" s="70">
        <v>1514.66</v>
      </c>
      <c r="K52" s="37"/>
      <c r="L52" s="171">
        <f t="shared" si="2"/>
        <v>1514.66</v>
      </c>
      <c r="M52" s="259">
        <f t="shared" si="3"/>
        <v>5.205000000000155</v>
      </c>
    </row>
    <row r="53" spans="1:13" ht="12.75">
      <c r="A53" s="343" t="s">
        <v>1896</v>
      </c>
      <c r="B53" s="15" t="s">
        <v>173</v>
      </c>
      <c r="C53" s="420"/>
      <c r="D53" s="421"/>
      <c r="E53" s="27"/>
      <c r="F53" s="344"/>
      <c r="G53" s="290" t="s">
        <v>843</v>
      </c>
      <c r="H53" s="175" t="s">
        <v>843</v>
      </c>
      <c r="I53" s="50" t="s">
        <v>844</v>
      </c>
      <c r="J53" s="70">
        <v>1440.02</v>
      </c>
      <c r="K53" s="37"/>
      <c r="L53" s="171">
        <f t="shared" si="2"/>
        <v>1440.02</v>
      </c>
      <c r="M53" s="259">
        <f t="shared" si="3"/>
        <v>-69.43499999999995</v>
      </c>
    </row>
    <row r="54" spans="1:13" ht="12.75">
      <c r="A54" s="343" t="s">
        <v>1897</v>
      </c>
      <c r="B54" s="15" t="s">
        <v>160</v>
      </c>
      <c r="C54" s="420"/>
      <c r="D54" s="421"/>
      <c r="E54" s="27"/>
      <c r="F54" s="344"/>
      <c r="G54" s="290" t="s">
        <v>843</v>
      </c>
      <c r="H54" s="175" t="s">
        <v>843</v>
      </c>
      <c r="I54" s="50" t="s">
        <v>844</v>
      </c>
      <c r="J54" s="70">
        <v>1552.93</v>
      </c>
      <c r="K54" s="37"/>
      <c r="L54" s="171">
        <f t="shared" si="2"/>
        <v>1552.93</v>
      </c>
      <c r="M54" s="259">
        <f t="shared" si="3"/>
        <v>43.475000000000136</v>
      </c>
    </row>
    <row r="55" spans="1:13" ht="25.5">
      <c r="A55" s="343" t="s">
        <v>1900</v>
      </c>
      <c r="B55" s="15" t="s">
        <v>1901</v>
      </c>
      <c r="C55" s="14" t="s">
        <v>1865</v>
      </c>
      <c r="D55" s="26" t="s">
        <v>1866</v>
      </c>
      <c r="E55" s="27"/>
      <c r="F55" s="344"/>
      <c r="G55" s="290" t="s">
        <v>843</v>
      </c>
      <c r="H55" s="175" t="s">
        <v>843</v>
      </c>
      <c r="I55" s="50" t="s">
        <v>844</v>
      </c>
      <c r="J55" s="70">
        <v>1683.26</v>
      </c>
      <c r="K55" s="37"/>
      <c r="L55" s="171">
        <f t="shared" si="2"/>
        <v>1683.26</v>
      </c>
      <c r="M55" s="259">
        <f t="shared" si="3"/>
        <v>173.80500000000006</v>
      </c>
    </row>
    <row r="56" spans="1:13" ht="25.5">
      <c r="A56" s="343" t="s">
        <v>1904</v>
      </c>
      <c r="B56" s="15" t="s">
        <v>1905</v>
      </c>
      <c r="C56" s="14" t="s">
        <v>1865</v>
      </c>
      <c r="D56" s="26" t="s">
        <v>1866</v>
      </c>
      <c r="E56" s="27"/>
      <c r="F56" s="344"/>
      <c r="G56" s="290" t="s">
        <v>843</v>
      </c>
      <c r="H56" s="175" t="s">
        <v>843</v>
      </c>
      <c r="I56" s="50" t="s">
        <v>844</v>
      </c>
      <c r="J56" s="70">
        <v>1694.1</v>
      </c>
      <c r="K56" s="37"/>
      <c r="L56" s="171">
        <f t="shared" si="2"/>
        <v>1694.1</v>
      </c>
      <c r="M56" s="259">
        <f t="shared" si="3"/>
        <v>184.64499999999998</v>
      </c>
    </row>
    <row r="57" spans="1:13" ht="25.5">
      <c r="A57" s="343" t="s">
        <v>1909</v>
      </c>
      <c r="B57" s="15" t="s">
        <v>1910</v>
      </c>
      <c r="C57" s="14" t="s">
        <v>1908</v>
      </c>
      <c r="D57" s="26" t="s">
        <v>1847</v>
      </c>
      <c r="E57" s="27"/>
      <c r="F57" s="344"/>
      <c r="G57" s="290" t="s">
        <v>843</v>
      </c>
      <c r="H57" s="175" t="s">
        <v>843</v>
      </c>
      <c r="I57" s="50" t="s">
        <v>844</v>
      </c>
      <c r="J57" s="70">
        <v>1497.91</v>
      </c>
      <c r="K57" s="37"/>
      <c r="L57" s="171">
        <f t="shared" si="2"/>
        <v>1497.91</v>
      </c>
      <c r="M57" s="259">
        <f t="shared" si="3"/>
        <v>-11.544999999999845</v>
      </c>
    </row>
    <row r="58" spans="1:13" ht="25.5">
      <c r="A58" s="343" t="s">
        <v>1913</v>
      </c>
      <c r="B58" s="15" t="s">
        <v>1914</v>
      </c>
      <c r="C58" s="14" t="s">
        <v>1865</v>
      </c>
      <c r="D58" s="26" t="s">
        <v>1866</v>
      </c>
      <c r="E58" s="27"/>
      <c r="F58" s="344"/>
      <c r="G58" s="290" t="s">
        <v>843</v>
      </c>
      <c r="H58" s="175" t="s">
        <v>843</v>
      </c>
      <c r="I58" s="50" t="s">
        <v>844</v>
      </c>
      <c r="J58" s="70">
        <v>1381.38</v>
      </c>
      <c r="K58" s="37"/>
      <c r="L58" s="171">
        <f t="shared" si="2"/>
        <v>1381.38</v>
      </c>
      <c r="M58" s="259">
        <f t="shared" si="3"/>
        <v>-128.07499999999982</v>
      </c>
    </row>
    <row r="59" spans="1:13" ht="25.5">
      <c r="A59" s="343" t="s">
        <v>1925</v>
      </c>
      <c r="B59" s="15" t="s">
        <v>1926</v>
      </c>
      <c r="C59" s="14" t="s">
        <v>1865</v>
      </c>
      <c r="D59" s="26" t="s">
        <v>1866</v>
      </c>
      <c r="E59" s="27"/>
      <c r="F59" s="344"/>
      <c r="G59" s="290" t="s">
        <v>843</v>
      </c>
      <c r="H59" s="175" t="s">
        <v>843</v>
      </c>
      <c r="I59" s="50" t="s">
        <v>844</v>
      </c>
      <c r="J59" s="70">
        <v>1509.2</v>
      </c>
      <c r="K59" s="37"/>
      <c r="L59" s="171">
        <f t="shared" si="2"/>
        <v>1509.2</v>
      </c>
      <c r="M59" s="259">
        <f t="shared" si="3"/>
        <v>-0.25499999999988177</v>
      </c>
    </row>
    <row r="60" spans="1:13" ht="25.5">
      <c r="A60" s="343" t="s">
        <v>1929</v>
      </c>
      <c r="B60" s="15" t="s">
        <v>1930</v>
      </c>
      <c r="C60" s="61" t="s">
        <v>1908</v>
      </c>
      <c r="D60" s="71" t="s">
        <v>1847</v>
      </c>
      <c r="E60" s="27"/>
      <c r="F60" s="344"/>
      <c r="G60" s="290" t="s">
        <v>843</v>
      </c>
      <c r="H60" s="175" t="s">
        <v>843</v>
      </c>
      <c r="I60" s="50" t="s">
        <v>1884</v>
      </c>
      <c r="J60" s="29"/>
      <c r="K60" s="29"/>
      <c r="L60" s="29"/>
      <c r="M60" s="364"/>
    </row>
    <row r="61" spans="1:13" ht="26.25" thickBot="1">
      <c r="A61" s="354" t="s">
        <v>1594</v>
      </c>
      <c r="B61" s="345" t="s">
        <v>1424</v>
      </c>
      <c r="C61" s="346" t="s">
        <v>1908</v>
      </c>
      <c r="D61" s="346" t="s">
        <v>1847</v>
      </c>
      <c r="E61" s="356"/>
      <c r="F61" s="357"/>
      <c r="G61" s="294" t="s">
        <v>843</v>
      </c>
      <c r="H61" s="295" t="s">
        <v>843</v>
      </c>
      <c r="I61" s="300" t="s">
        <v>1884</v>
      </c>
      <c r="J61" s="301"/>
      <c r="K61" s="301"/>
      <c r="L61" s="301"/>
      <c r="M61" s="365"/>
    </row>
    <row r="62" spans="1:4" ht="70.5" customHeight="1">
      <c r="A62" s="473" t="s">
        <v>1596</v>
      </c>
      <c r="B62" s="473"/>
      <c r="C62" s="473"/>
      <c r="D62" s="473"/>
    </row>
    <row r="63" spans="1:4" ht="4.5" customHeight="1">
      <c r="A63" s="430"/>
      <c r="B63" s="430"/>
      <c r="C63" s="430"/>
      <c r="D63" s="430"/>
    </row>
    <row r="64" spans="1:5" ht="12.75">
      <c r="A64" s="63"/>
      <c r="B64" s="64"/>
      <c r="C64" s="64"/>
      <c r="D64" s="64"/>
      <c r="E64" s="64"/>
    </row>
    <row r="65" spans="1:6" ht="12.75" customHeight="1">
      <c r="A65" s="415" t="s">
        <v>1198</v>
      </c>
      <c r="B65" s="415"/>
      <c r="C65" s="415"/>
      <c r="D65" s="415"/>
      <c r="E65" s="41"/>
      <c r="F65" s="41"/>
    </row>
    <row r="66" spans="1:6" ht="12.75" customHeight="1">
      <c r="A66" s="415" t="s">
        <v>1200</v>
      </c>
      <c r="B66" s="415"/>
      <c r="C66" s="415"/>
      <c r="D66" s="415"/>
      <c r="E66" s="41"/>
      <c r="F66" s="41"/>
    </row>
    <row r="67" spans="1:6" ht="12.75" customHeight="1">
      <c r="A67" s="415" t="s">
        <v>1201</v>
      </c>
      <c r="B67" s="415"/>
      <c r="C67" s="415"/>
      <c r="D67" s="415"/>
      <c r="E67" s="41"/>
      <c r="F67" s="41"/>
    </row>
    <row r="68" spans="1:6" ht="12.75" customHeight="1">
      <c r="A68" s="41"/>
      <c r="B68" s="41"/>
      <c r="C68" s="41"/>
      <c r="D68" s="41"/>
      <c r="E68" s="41"/>
      <c r="F68" s="41"/>
    </row>
  </sheetData>
  <sheetProtection/>
  <mergeCells count="16">
    <mergeCell ref="G1:H1"/>
    <mergeCell ref="M3:M4"/>
    <mergeCell ref="A67:D67"/>
    <mergeCell ref="A62:D62"/>
    <mergeCell ref="A63:D63"/>
    <mergeCell ref="A65:D65"/>
    <mergeCell ref="A66:D66"/>
    <mergeCell ref="C21:C23"/>
    <mergeCell ref="D21:D23"/>
    <mergeCell ref="C5:C20"/>
    <mergeCell ref="D5:D20"/>
    <mergeCell ref="C36:C51"/>
    <mergeCell ref="D36:D51"/>
    <mergeCell ref="C52:C54"/>
    <mergeCell ref="D52:D54"/>
    <mergeCell ref="M34:M35"/>
  </mergeCells>
  <conditionalFormatting sqref="L29:L32">
    <cfRule type="cellIs" priority="1" dxfId="0" operator="notBetween" stopIfTrue="1">
      <formula>1000</formula>
      <formula>18000</formula>
    </cfRule>
  </conditionalFormatting>
  <conditionalFormatting sqref="J2:L2 L1:M1 L33">
    <cfRule type="cellIs" priority="2" dxfId="6" operator="equal" stopIfTrue="1">
      <formula>"N/A"</formula>
    </cfRule>
  </conditionalFormatting>
  <conditionalFormatting sqref="M3:M4">
    <cfRule type="cellIs" priority="3" dxfId="0" operator="greaterThan" stopIfTrue="1">
      <formula>50</formula>
    </cfRule>
  </conditionalFormatting>
  <conditionalFormatting sqref="L3:L28">
    <cfRule type="cellIs" priority="4" dxfId="0" operator="notBetween" stopIfTrue="1">
      <formula>1000</formula>
      <formula>10000</formula>
    </cfRule>
  </conditionalFormatting>
  <conditionalFormatting sqref="L34:L59">
    <cfRule type="cellIs" priority="5" dxfId="0" operator="greaterThan" stopIfTrue="1">
      <formula>7500</formula>
    </cfRule>
  </conditionalFormatting>
  <conditionalFormatting sqref="M34:M35">
    <cfRule type="cellIs" priority="6" dxfId="0" operator="greaterThan" stopIfTrue="1">
      <formula>500</formula>
    </cfRule>
  </conditionalFormatting>
  <conditionalFormatting sqref="M5:M28">
    <cfRule type="cellIs" priority="7" dxfId="0" operator="notBetween" stopIfTrue="1">
      <formula>400</formula>
      <formula>-400</formula>
    </cfRule>
  </conditionalFormatting>
  <conditionalFormatting sqref="M36:M59">
    <cfRule type="cellIs" priority="8" dxfId="0" operator="notBetween" stopIfTrue="1">
      <formula>500</formula>
      <formula>-500</formula>
    </cfRule>
  </conditionalFormatting>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2"/>
  </sheetPr>
  <dimension ref="A1:N16"/>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2.25390625" style="13" bestFit="1" customWidth="1"/>
    <col min="3" max="4" width="9.625" style="13" customWidth="1"/>
    <col min="5" max="14" width="15.625" style="13" customWidth="1"/>
    <col min="15" max="16384" width="9.00390625" style="13" customWidth="1"/>
  </cols>
  <sheetData>
    <row r="1" spans="1:14" ht="38.25" customHeight="1">
      <c r="A1" s="238" t="s">
        <v>1718</v>
      </c>
      <c r="B1" s="239" t="s">
        <v>990</v>
      </c>
      <c r="C1" s="239" t="s">
        <v>323</v>
      </c>
      <c r="D1" s="239" t="s">
        <v>324</v>
      </c>
      <c r="E1" s="274" t="s">
        <v>1195</v>
      </c>
      <c r="F1" s="275" t="s">
        <v>1196</v>
      </c>
      <c r="G1" s="447" t="s">
        <v>695</v>
      </c>
      <c r="H1" s="448"/>
      <c r="I1" s="267" t="s">
        <v>1889</v>
      </c>
      <c r="J1" s="267" t="s">
        <v>683</v>
      </c>
      <c r="K1" s="267" t="s">
        <v>684</v>
      </c>
      <c r="L1" s="267" t="s">
        <v>706</v>
      </c>
      <c r="M1" s="267" t="s">
        <v>601</v>
      </c>
      <c r="N1" s="268" t="s">
        <v>707</v>
      </c>
    </row>
    <row r="2" spans="1:14" ht="38.25">
      <c r="A2" s="276"/>
      <c r="B2" s="177"/>
      <c r="C2" s="178"/>
      <c r="D2" s="178"/>
      <c r="E2" s="177"/>
      <c r="F2" s="258"/>
      <c r="G2" s="176" t="s">
        <v>851</v>
      </c>
      <c r="H2" s="177" t="s">
        <v>852</v>
      </c>
      <c r="I2" s="177"/>
      <c r="J2" s="195"/>
      <c r="K2" s="195"/>
      <c r="L2" s="177" t="s">
        <v>854</v>
      </c>
      <c r="M2" s="177" t="s">
        <v>855</v>
      </c>
      <c r="N2" s="258" t="s">
        <v>856</v>
      </c>
    </row>
    <row r="3" spans="1:14" ht="12.75">
      <c r="A3" s="343" t="s">
        <v>1378</v>
      </c>
      <c r="B3" s="15" t="s">
        <v>431</v>
      </c>
      <c r="C3" s="420" t="s">
        <v>1944</v>
      </c>
      <c r="D3" s="420" t="s">
        <v>1666</v>
      </c>
      <c r="E3" s="37"/>
      <c r="F3" s="344"/>
      <c r="G3" s="173" t="s">
        <v>609</v>
      </c>
      <c r="H3" s="174" t="s">
        <v>609</v>
      </c>
      <c r="I3" s="50" t="s">
        <v>853</v>
      </c>
      <c r="J3" s="70">
        <v>2105.63</v>
      </c>
      <c r="K3" s="26"/>
      <c r="L3" s="171">
        <f>J3+K3</f>
        <v>2105.63</v>
      </c>
      <c r="M3" s="431">
        <f>ABS(L3-L4)</f>
        <v>1.2899999999999636</v>
      </c>
      <c r="N3" s="446">
        <f>MAX(L3:L6)-MIN(L3:L6)</f>
        <v>142.02999999999997</v>
      </c>
    </row>
    <row r="4" spans="1:14" ht="12.75">
      <c r="A4" s="343" t="s">
        <v>1379</v>
      </c>
      <c r="B4" s="15" t="s">
        <v>433</v>
      </c>
      <c r="C4" s="420"/>
      <c r="D4" s="420"/>
      <c r="E4" s="37"/>
      <c r="F4" s="344"/>
      <c r="G4" s="173" t="s">
        <v>1888</v>
      </c>
      <c r="H4" s="174" t="s">
        <v>1888</v>
      </c>
      <c r="I4" s="50" t="s">
        <v>853</v>
      </c>
      <c r="J4" s="70">
        <v>2106.92</v>
      </c>
      <c r="K4" s="26"/>
      <c r="L4" s="171">
        <f>J4+K4</f>
        <v>2106.92</v>
      </c>
      <c r="M4" s="431"/>
      <c r="N4" s="446"/>
    </row>
    <row r="5" spans="1:14" ht="12.75">
      <c r="A5" s="343" t="s">
        <v>1376</v>
      </c>
      <c r="B5" s="15" t="s">
        <v>432</v>
      </c>
      <c r="C5" s="420" t="s">
        <v>1948</v>
      </c>
      <c r="D5" s="420" t="s">
        <v>1945</v>
      </c>
      <c r="E5" s="37"/>
      <c r="F5" s="344"/>
      <c r="G5" s="173" t="s">
        <v>1888</v>
      </c>
      <c r="H5" s="174" t="s">
        <v>1888</v>
      </c>
      <c r="I5" s="50" t="s">
        <v>853</v>
      </c>
      <c r="J5" s="70">
        <v>1964.89</v>
      </c>
      <c r="K5" s="26"/>
      <c r="L5" s="171">
        <f>J5+K5</f>
        <v>1964.89</v>
      </c>
      <c r="M5" s="431">
        <f>ABS(L5-L6)</f>
        <v>1.240000000000009</v>
      </c>
      <c r="N5" s="446"/>
    </row>
    <row r="6" spans="1:14" ht="12.75">
      <c r="A6" s="343" t="s">
        <v>1377</v>
      </c>
      <c r="B6" s="15" t="s">
        <v>434</v>
      </c>
      <c r="C6" s="420"/>
      <c r="D6" s="420"/>
      <c r="E6" s="37"/>
      <c r="F6" s="344"/>
      <c r="G6" s="173" t="s">
        <v>1888</v>
      </c>
      <c r="H6" s="174" t="s">
        <v>1888</v>
      </c>
      <c r="I6" s="50" t="s">
        <v>853</v>
      </c>
      <c r="J6" s="70">
        <v>1966.13</v>
      </c>
      <c r="K6" s="26"/>
      <c r="L6" s="171">
        <f>J6+K6</f>
        <v>1966.13</v>
      </c>
      <c r="M6" s="431"/>
      <c r="N6" s="446"/>
    </row>
    <row r="7" spans="1:14" ht="25.5">
      <c r="A7" s="359"/>
      <c r="B7" s="218"/>
      <c r="C7" s="193"/>
      <c r="D7" s="193"/>
      <c r="E7" s="183"/>
      <c r="F7" s="348"/>
      <c r="G7" s="176" t="s">
        <v>594</v>
      </c>
      <c r="H7" s="177" t="s">
        <v>595</v>
      </c>
      <c r="I7" s="182"/>
      <c r="J7" s="193"/>
      <c r="K7" s="193"/>
      <c r="L7" s="183"/>
      <c r="M7" s="183"/>
      <c r="N7" s="260"/>
    </row>
    <row r="8" spans="1:14" ht="25.5">
      <c r="A8" s="343" t="s">
        <v>1383</v>
      </c>
      <c r="B8" s="15" t="s">
        <v>1220</v>
      </c>
      <c r="C8" s="14" t="s">
        <v>1947</v>
      </c>
      <c r="D8" s="14" t="s">
        <v>1946</v>
      </c>
      <c r="E8" s="27"/>
      <c r="F8" s="344"/>
      <c r="G8" s="202" t="s">
        <v>607</v>
      </c>
      <c r="H8" s="188" t="s">
        <v>607</v>
      </c>
      <c r="I8" s="62" t="s">
        <v>581</v>
      </c>
      <c r="J8" s="25"/>
      <c r="K8" s="25"/>
      <c r="L8" s="25"/>
      <c r="M8" s="25"/>
      <c r="N8" s="261"/>
    </row>
    <row r="9" spans="1:14" ht="25.5">
      <c r="A9" s="343" t="s">
        <v>1382</v>
      </c>
      <c r="B9" s="15" t="s">
        <v>1467</v>
      </c>
      <c r="C9" s="14" t="s">
        <v>1947</v>
      </c>
      <c r="D9" s="14" t="s">
        <v>1946</v>
      </c>
      <c r="E9" s="27"/>
      <c r="F9" s="344"/>
      <c r="G9" s="202" t="s">
        <v>607</v>
      </c>
      <c r="H9" s="188" t="s">
        <v>607</v>
      </c>
      <c r="I9" s="62" t="s">
        <v>581</v>
      </c>
      <c r="J9" s="25"/>
      <c r="K9" s="25"/>
      <c r="L9" s="25"/>
      <c r="M9" s="25"/>
      <c r="N9" s="261"/>
    </row>
    <row r="10" spans="1:14" ht="26.25" thickBot="1">
      <c r="A10" s="354" t="s">
        <v>1384</v>
      </c>
      <c r="B10" s="345" t="s">
        <v>1468</v>
      </c>
      <c r="C10" s="346" t="s">
        <v>1947</v>
      </c>
      <c r="D10" s="346" t="s">
        <v>1946</v>
      </c>
      <c r="E10" s="356"/>
      <c r="F10" s="357"/>
      <c r="G10" s="262" t="s">
        <v>607</v>
      </c>
      <c r="H10" s="263" t="s">
        <v>607</v>
      </c>
      <c r="I10" s="264" t="s">
        <v>581</v>
      </c>
      <c r="J10" s="265"/>
      <c r="K10" s="265"/>
      <c r="L10" s="265"/>
      <c r="M10" s="265"/>
      <c r="N10" s="266"/>
    </row>
    <row r="11" spans="1:4" ht="220.5" customHeight="1">
      <c r="A11" s="471" t="s">
        <v>1719</v>
      </c>
      <c r="B11" s="471"/>
      <c r="C11" s="471"/>
      <c r="D11" s="471"/>
    </row>
    <row r="12" spans="1:4" ht="12.75">
      <c r="A12" s="430"/>
      <c r="B12" s="430"/>
      <c r="C12" s="430"/>
      <c r="D12" s="430"/>
    </row>
    <row r="13" spans="1:6" ht="12.75" customHeight="1">
      <c r="A13" s="415" t="s">
        <v>1198</v>
      </c>
      <c r="B13" s="415"/>
      <c r="C13" s="415"/>
      <c r="D13" s="415"/>
      <c r="E13" s="41"/>
      <c r="F13" s="41"/>
    </row>
    <row r="14" spans="1:6" ht="12.75" customHeight="1">
      <c r="A14" s="415" t="s">
        <v>1200</v>
      </c>
      <c r="B14" s="415"/>
      <c r="C14" s="415"/>
      <c r="D14" s="415"/>
      <c r="E14" s="41"/>
      <c r="F14" s="41"/>
    </row>
    <row r="15" spans="1:6" ht="12.75" customHeight="1">
      <c r="A15" s="415" t="s">
        <v>1201</v>
      </c>
      <c r="B15" s="415"/>
      <c r="C15" s="415"/>
      <c r="D15" s="415"/>
      <c r="E15" s="41"/>
      <c r="F15" s="41"/>
    </row>
    <row r="16" spans="1:6" ht="12.75" customHeight="1">
      <c r="A16" s="41"/>
      <c r="B16" s="41"/>
      <c r="C16" s="41"/>
      <c r="D16" s="41"/>
      <c r="E16" s="41"/>
      <c r="F16" s="41"/>
    </row>
  </sheetData>
  <sheetProtection/>
  <mergeCells count="13">
    <mergeCell ref="G1:H1"/>
    <mergeCell ref="M3:M4"/>
    <mergeCell ref="N3:N6"/>
    <mergeCell ref="M5:M6"/>
    <mergeCell ref="A13:D13"/>
    <mergeCell ref="C3:C4"/>
    <mergeCell ref="D3:D4"/>
    <mergeCell ref="D5:D6"/>
    <mergeCell ref="C5:C6"/>
    <mergeCell ref="A14:D14"/>
    <mergeCell ref="A15:D15"/>
    <mergeCell ref="A11:D11"/>
    <mergeCell ref="A12:D12"/>
  </mergeCells>
  <conditionalFormatting sqref="G3:H6 L1:N2">
    <cfRule type="cellIs" priority="1" dxfId="6" operator="equal" stopIfTrue="1">
      <formula>"N/A"</formula>
    </cfRule>
  </conditionalFormatting>
  <conditionalFormatting sqref="L7">
    <cfRule type="cellIs" priority="2" dxfId="0" operator="notBetween" stopIfTrue="1">
      <formula>1000</formula>
      <formula>4000</formula>
    </cfRule>
  </conditionalFormatting>
  <conditionalFormatting sqref="M3:M7">
    <cfRule type="cellIs" priority="3" dxfId="0" operator="greaterThan" stopIfTrue="1">
      <formula>10</formula>
    </cfRule>
  </conditionalFormatting>
  <conditionalFormatting sqref="N3:N7">
    <cfRule type="cellIs" priority="4" dxfId="0" operator="greaterThan" stopIfTrue="1">
      <formula>50</formula>
    </cfRule>
  </conditionalFormatting>
  <conditionalFormatting sqref="L3:L6">
    <cfRule type="cellIs" priority="5" dxfId="0" operator="greaterThan" stopIfTrue="1">
      <formula>4724</formula>
    </cfRule>
  </conditionalFormatting>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42"/>
  </sheetPr>
  <dimension ref="A1:L10"/>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5.00390625" style="13" customWidth="1"/>
    <col min="3" max="4" width="9.625" style="13" customWidth="1"/>
    <col min="5" max="12" width="15.625" style="13" customWidth="1"/>
    <col min="13" max="16384" width="9.00390625" style="13" customWidth="1"/>
  </cols>
  <sheetData>
    <row r="1" spans="1:12" ht="38.25" customHeight="1">
      <c r="A1" s="238" t="s">
        <v>1718</v>
      </c>
      <c r="B1" s="239" t="s">
        <v>990</v>
      </c>
      <c r="C1" s="239" t="s">
        <v>323</v>
      </c>
      <c r="D1" s="239" t="s">
        <v>324</v>
      </c>
      <c r="E1" s="274" t="s">
        <v>1195</v>
      </c>
      <c r="F1" s="275" t="s">
        <v>1196</v>
      </c>
      <c r="G1" s="447" t="s">
        <v>710</v>
      </c>
      <c r="H1" s="448"/>
      <c r="I1" s="239" t="s">
        <v>1885</v>
      </c>
      <c r="J1" s="239" t="s">
        <v>1197</v>
      </c>
      <c r="K1" s="239" t="s">
        <v>712</v>
      </c>
      <c r="L1" s="305" t="s">
        <v>713</v>
      </c>
    </row>
    <row r="2" spans="1:12" ht="25.5">
      <c r="A2" s="276"/>
      <c r="B2" s="177"/>
      <c r="C2" s="178"/>
      <c r="D2" s="178"/>
      <c r="E2" s="177"/>
      <c r="F2" s="258"/>
      <c r="G2" s="176" t="s">
        <v>1881</v>
      </c>
      <c r="H2" s="177" t="s">
        <v>1882</v>
      </c>
      <c r="I2" s="182"/>
      <c r="J2" s="182"/>
      <c r="K2" s="193"/>
      <c r="L2" s="348"/>
    </row>
    <row r="3" spans="1:12" ht="25.5">
      <c r="A3" s="343" t="s">
        <v>1380</v>
      </c>
      <c r="B3" s="15" t="s">
        <v>126</v>
      </c>
      <c r="C3" s="14" t="s">
        <v>356</v>
      </c>
      <c r="D3" s="14" t="s">
        <v>1943</v>
      </c>
      <c r="E3" s="14"/>
      <c r="F3" s="353"/>
      <c r="G3" s="290" t="s">
        <v>584</v>
      </c>
      <c r="H3" s="175" t="s">
        <v>584</v>
      </c>
      <c r="I3" s="50" t="s">
        <v>593</v>
      </c>
      <c r="J3" s="62" t="s">
        <v>357</v>
      </c>
      <c r="K3" s="25"/>
      <c r="L3" s="261"/>
    </row>
    <row r="4" spans="1:12" ht="25.5">
      <c r="A4" s="343" t="s">
        <v>469</v>
      </c>
      <c r="B4" s="15" t="s">
        <v>1668</v>
      </c>
      <c r="C4" s="14" t="s">
        <v>984</v>
      </c>
      <c r="D4" s="14" t="s">
        <v>1943</v>
      </c>
      <c r="E4" s="14"/>
      <c r="F4" s="353"/>
      <c r="G4" s="290" t="s">
        <v>584</v>
      </c>
      <c r="H4" s="175" t="s">
        <v>584</v>
      </c>
      <c r="I4" s="62" t="s">
        <v>357</v>
      </c>
      <c r="J4" s="50" t="s">
        <v>593</v>
      </c>
      <c r="K4" s="25"/>
      <c r="L4" s="261"/>
    </row>
    <row r="5" spans="1:12" ht="26.25" thickBot="1">
      <c r="A5" s="354" t="s">
        <v>470</v>
      </c>
      <c r="B5" s="345" t="s">
        <v>741</v>
      </c>
      <c r="C5" s="346" t="s">
        <v>356</v>
      </c>
      <c r="D5" s="346" t="s">
        <v>1667</v>
      </c>
      <c r="E5" s="346"/>
      <c r="F5" s="355"/>
      <c r="G5" s="294" t="s">
        <v>584</v>
      </c>
      <c r="H5" s="295" t="s">
        <v>584</v>
      </c>
      <c r="I5" s="264" t="s">
        <v>357</v>
      </c>
      <c r="J5" s="300" t="s">
        <v>593</v>
      </c>
      <c r="K5" s="265"/>
      <c r="L5" s="266"/>
    </row>
    <row r="7" spans="1:6" ht="12.75" customHeight="1">
      <c r="A7" s="415" t="s">
        <v>1198</v>
      </c>
      <c r="B7" s="415"/>
      <c r="C7" s="415"/>
      <c r="D7" s="415"/>
      <c r="E7" s="41"/>
      <c r="F7" s="41"/>
    </row>
    <row r="8" spans="1:6" ht="12.75" customHeight="1">
      <c r="A8" s="415" t="s">
        <v>1200</v>
      </c>
      <c r="B8" s="415"/>
      <c r="C8" s="415"/>
      <c r="D8" s="415"/>
      <c r="E8" s="41"/>
      <c r="F8" s="41"/>
    </row>
    <row r="9" spans="1:6" ht="12.75" customHeight="1">
      <c r="A9" s="415" t="s">
        <v>1201</v>
      </c>
      <c r="B9" s="415"/>
      <c r="C9" s="415"/>
      <c r="D9" s="415"/>
      <c r="E9" s="41"/>
      <c r="F9" s="41"/>
    </row>
    <row r="10" spans="1:6" ht="12.75" customHeight="1">
      <c r="A10" s="41"/>
      <c r="B10" s="41"/>
      <c r="C10" s="41"/>
      <c r="D10" s="41"/>
      <c r="E10" s="41"/>
      <c r="F10" s="41"/>
    </row>
  </sheetData>
  <sheetProtection/>
  <mergeCells count="4">
    <mergeCell ref="A7:D7"/>
    <mergeCell ref="A8:D8"/>
    <mergeCell ref="A9:D9"/>
    <mergeCell ref="G1:H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42"/>
  </sheetPr>
  <dimension ref="A1:K15"/>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4.25390625" style="13" bestFit="1" customWidth="1"/>
    <col min="3" max="4" width="9.625" style="13" customWidth="1"/>
    <col min="5" max="11" width="15.625" style="13" customWidth="1"/>
    <col min="12" max="16384" width="9.00390625" style="13" customWidth="1"/>
  </cols>
  <sheetData>
    <row r="1" spans="1:11" ht="38.25" customHeight="1">
      <c r="A1" s="238" t="s">
        <v>1718</v>
      </c>
      <c r="B1" s="239" t="s">
        <v>990</v>
      </c>
      <c r="C1" s="239" t="s">
        <v>323</v>
      </c>
      <c r="D1" s="239" t="s">
        <v>324</v>
      </c>
      <c r="E1" s="274" t="s">
        <v>1195</v>
      </c>
      <c r="F1" s="275" t="s">
        <v>1196</v>
      </c>
      <c r="G1" s="447" t="s">
        <v>710</v>
      </c>
      <c r="H1" s="448"/>
      <c r="I1" s="239" t="s">
        <v>1885</v>
      </c>
      <c r="J1" s="239" t="s">
        <v>712</v>
      </c>
      <c r="K1" s="305" t="s">
        <v>713</v>
      </c>
    </row>
    <row r="2" spans="1:11" ht="25.5">
      <c r="A2" s="276"/>
      <c r="B2" s="177"/>
      <c r="C2" s="178"/>
      <c r="D2" s="178"/>
      <c r="E2" s="177"/>
      <c r="F2" s="258"/>
      <c r="G2" s="176" t="s">
        <v>1881</v>
      </c>
      <c r="H2" s="177" t="s">
        <v>1882</v>
      </c>
      <c r="I2" s="182"/>
      <c r="J2" s="193"/>
      <c r="K2" s="348"/>
    </row>
    <row r="3" spans="1:11" ht="25.5">
      <c r="A3" s="343" t="s">
        <v>476</v>
      </c>
      <c r="B3" s="15" t="s">
        <v>355</v>
      </c>
      <c r="C3" s="14" t="s">
        <v>356</v>
      </c>
      <c r="D3" s="14" t="s">
        <v>1666</v>
      </c>
      <c r="E3" s="27"/>
      <c r="F3" s="344"/>
      <c r="G3" s="290" t="s">
        <v>584</v>
      </c>
      <c r="H3" s="175" t="s">
        <v>584</v>
      </c>
      <c r="I3" s="170" t="s">
        <v>1199</v>
      </c>
      <c r="J3" s="25"/>
      <c r="K3" s="261"/>
    </row>
    <row r="4" spans="1:11" ht="25.5">
      <c r="A4" s="343" t="s">
        <v>472</v>
      </c>
      <c r="B4" s="15" t="s">
        <v>435</v>
      </c>
      <c r="C4" s="14" t="s">
        <v>356</v>
      </c>
      <c r="D4" s="14" t="s">
        <v>1666</v>
      </c>
      <c r="E4" s="27"/>
      <c r="F4" s="344"/>
      <c r="G4" s="290" t="s">
        <v>584</v>
      </c>
      <c r="H4" s="175" t="s">
        <v>584</v>
      </c>
      <c r="I4" s="170" t="s">
        <v>1199</v>
      </c>
      <c r="J4" s="25"/>
      <c r="K4" s="261"/>
    </row>
    <row r="5" spans="1:11" ht="25.5">
      <c r="A5" s="343" t="s">
        <v>472</v>
      </c>
      <c r="B5" s="15" t="s">
        <v>79</v>
      </c>
      <c r="C5" s="14" t="s">
        <v>356</v>
      </c>
      <c r="D5" s="14" t="s">
        <v>1666</v>
      </c>
      <c r="E5" s="65"/>
      <c r="F5" s="344"/>
      <c r="G5" s="290" t="s">
        <v>584</v>
      </c>
      <c r="H5" s="175" t="s">
        <v>584</v>
      </c>
      <c r="I5" s="170" t="s">
        <v>1199</v>
      </c>
      <c r="J5" s="25"/>
      <c r="K5" s="261"/>
    </row>
    <row r="6" spans="1:11" ht="25.5">
      <c r="A6" s="343" t="s">
        <v>1389</v>
      </c>
      <c r="B6" s="15" t="s">
        <v>436</v>
      </c>
      <c r="C6" s="14" t="s">
        <v>356</v>
      </c>
      <c r="D6" s="14" t="s">
        <v>1666</v>
      </c>
      <c r="E6" s="27"/>
      <c r="F6" s="344"/>
      <c r="G6" s="290" t="s">
        <v>584</v>
      </c>
      <c r="H6" s="175" t="s">
        <v>584</v>
      </c>
      <c r="I6" s="170" t="s">
        <v>1199</v>
      </c>
      <c r="J6" s="25"/>
      <c r="K6" s="261"/>
    </row>
    <row r="7" spans="1:11" ht="25.5">
      <c r="A7" s="343" t="s">
        <v>478</v>
      </c>
      <c r="B7" s="15" t="s">
        <v>437</v>
      </c>
      <c r="C7" s="14" t="s">
        <v>356</v>
      </c>
      <c r="D7" s="14" t="s">
        <v>1666</v>
      </c>
      <c r="E7" s="27"/>
      <c r="F7" s="344"/>
      <c r="G7" s="290" t="s">
        <v>584</v>
      </c>
      <c r="H7" s="175" t="s">
        <v>584</v>
      </c>
      <c r="I7" s="170" t="s">
        <v>1199</v>
      </c>
      <c r="J7" s="25"/>
      <c r="K7" s="261"/>
    </row>
    <row r="8" spans="1:11" ht="25.5">
      <c r="A8" s="343" t="s">
        <v>1390</v>
      </c>
      <c r="B8" s="15" t="s">
        <v>1391</v>
      </c>
      <c r="C8" s="14" t="s">
        <v>356</v>
      </c>
      <c r="D8" s="14" t="s">
        <v>1666</v>
      </c>
      <c r="E8" s="27"/>
      <c r="F8" s="344"/>
      <c r="G8" s="290" t="s">
        <v>584</v>
      </c>
      <c r="H8" s="175" t="s">
        <v>584</v>
      </c>
      <c r="I8" s="170" t="s">
        <v>1199</v>
      </c>
      <c r="J8" s="25"/>
      <c r="K8" s="261"/>
    </row>
    <row r="9" spans="1:11" ht="26.25" thickBot="1">
      <c r="A9" s="354" t="s">
        <v>1374</v>
      </c>
      <c r="B9" s="345" t="s">
        <v>1375</v>
      </c>
      <c r="C9" s="346" t="s">
        <v>356</v>
      </c>
      <c r="D9" s="346" t="s">
        <v>1666</v>
      </c>
      <c r="E9" s="356"/>
      <c r="F9" s="357"/>
      <c r="G9" s="294" t="s">
        <v>584</v>
      </c>
      <c r="H9" s="295" t="s">
        <v>584</v>
      </c>
      <c r="I9" s="358" t="s">
        <v>1199</v>
      </c>
      <c r="J9" s="265"/>
      <c r="K9" s="266"/>
    </row>
    <row r="10" spans="1:4" ht="74.25" customHeight="1">
      <c r="A10" s="471" t="s">
        <v>1720</v>
      </c>
      <c r="B10" s="471"/>
      <c r="C10" s="471"/>
      <c r="D10" s="471"/>
    </row>
    <row r="11" spans="1:4" ht="12.75">
      <c r="A11" s="430"/>
      <c r="B11" s="430"/>
      <c r="C11" s="430"/>
      <c r="D11" s="430"/>
    </row>
    <row r="12" spans="1:6" ht="12.75" customHeight="1">
      <c r="A12" s="415" t="s">
        <v>1198</v>
      </c>
      <c r="B12" s="415"/>
      <c r="C12" s="415"/>
      <c r="D12" s="415"/>
      <c r="E12" s="41"/>
      <c r="F12" s="41"/>
    </row>
    <row r="13" spans="1:6" ht="12.75" customHeight="1">
      <c r="A13" s="415" t="s">
        <v>1200</v>
      </c>
      <c r="B13" s="415"/>
      <c r="C13" s="415"/>
      <c r="D13" s="415"/>
      <c r="E13" s="41"/>
      <c r="F13" s="41"/>
    </row>
    <row r="14" spans="1:6" ht="12.75" customHeight="1">
      <c r="A14" s="415" t="s">
        <v>1201</v>
      </c>
      <c r="B14" s="415"/>
      <c r="C14" s="415"/>
      <c r="D14" s="415"/>
      <c r="E14" s="41"/>
      <c r="F14" s="41"/>
    </row>
    <row r="15" spans="1:6" ht="12.75" customHeight="1">
      <c r="A15" s="41"/>
      <c r="B15" s="41"/>
      <c r="C15" s="41"/>
      <c r="D15" s="41"/>
      <c r="E15" s="41"/>
      <c r="F15" s="41"/>
    </row>
  </sheetData>
  <sheetProtection/>
  <mergeCells count="6">
    <mergeCell ref="A14:D14"/>
    <mergeCell ref="A10:D10"/>
    <mergeCell ref="A11:D11"/>
    <mergeCell ref="A12:D12"/>
    <mergeCell ref="A13:D13"/>
    <mergeCell ref="G1:H1"/>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indexed="42"/>
  </sheetPr>
  <dimension ref="A1:L16"/>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2.50390625" style="13" customWidth="1"/>
    <col min="3" max="4" width="9.625" style="13" customWidth="1"/>
    <col min="5" max="12" width="15.625" style="13" customWidth="1"/>
    <col min="13" max="16384" width="9.00390625" style="13" customWidth="1"/>
  </cols>
  <sheetData>
    <row r="1" spans="1:12" ht="38.25" customHeight="1">
      <c r="A1" s="238" t="s">
        <v>1718</v>
      </c>
      <c r="B1" s="239" t="s">
        <v>990</v>
      </c>
      <c r="C1" s="239" t="s">
        <v>323</v>
      </c>
      <c r="D1" s="239" t="s">
        <v>324</v>
      </c>
      <c r="E1" s="274" t="s">
        <v>1195</v>
      </c>
      <c r="F1" s="275" t="s">
        <v>1196</v>
      </c>
      <c r="G1" s="447" t="s">
        <v>695</v>
      </c>
      <c r="H1" s="448"/>
      <c r="I1" s="239" t="s">
        <v>682</v>
      </c>
      <c r="J1" s="239" t="s">
        <v>1197</v>
      </c>
      <c r="K1" s="239" t="s">
        <v>683</v>
      </c>
      <c r="L1" s="305" t="s">
        <v>684</v>
      </c>
    </row>
    <row r="2" spans="1:12" ht="25.5">
      <c r="A2" s="276"/>
      <c r="B2" s="177"/>
      <c r="C2" s="178"/>
      <c r="D2" s="178"/>
      <c r="E2" s="177"/>
      <c r="F2" s="258"/>
      <c r="G2" s="176" t="s">
        <v>1881</v>
      </c>
      <c r="H2" s="177" t="s">
        <v>1882</v>
      </c>
      <c r="I2" s="182"/>
      <c r="J2" s="182"/>
      <c r="K2" s="193"/>
      <c r="L2" s="348"/>
    </row>
    <row r="3" spans="1:12" ht="25.5">
      <c r="A3" s="343" t="s">
        <v>1381</v>
      </c>
      <c r="B3" s="15" t="s">
        <v>1426</v>
      </c>
      <c r="C3" s="14" t="s">
        <v>359</v>
      </c>
      <c r="D3" s="14" t="s">
        <v>360</v>
      </c>
      <c r="E3" s="37"/>
      <c r="F3" s="344"/>
      <c r="G3" s="290" t="s">
        <v>584</v>
      </c>
      <c r="H3" s="175" t="s">
        <v>584</v>
      </c>
      <c r="I3" s="170" t="s">
        <v>1199</v>
      </c>
      <c r="J3" s="219" t="s">
        <v>408</v>
      </c>
      <c r="K3" s="25"/>
      <c r="L3" s="261"/>
    </row>
    <row r="4" spans="1:12" ht="25.5" customHeight="1">
      <c r="A4" s="343" t="s">
        <v>1385</v>
      </c>
      <c r="B4" s="15" t="s">
        <v>358</v>
      </c>
      <c r="C4" s="14" t="s">
        <v>359</v>
      </c>
      <c r="D4" s="14" t="s">
        <v>360</v>
      </c>
      <c r="E4" s="27"/>
      <c r="F4" s="344"/>
      <c r="G4" s="290" t="s">
        <v>584</v>
      </c>
      <c r="H4" s="175" t="s">
        <v>584</v>
      </c>
      <c r="I4" s="219" t="s">
        <v>408</v>
      </c>
      <c r="J4" s="170" t="s">
        <v>1199</v>
      </c>
      <c r="K4" s="25"/>
      <c r="L4" s="261"/>
    </row>
    <row r="5" spans="1:12" ht="25.5">
      <c r="A5" s="343" t="s">
        <v>1387</v>
      </c>
      <c r="B5" s="35" t="s">
        <v>349</v>
      </c>
      <c r="C5" s="14" t="s">
        <v>350</v>
      </c>
      <c r="D5" s="14" t="s">
        <v>360</v>
      </c>
      <c r="E5" s="27"/>
      <c r="F5" s="344"/>
      <c r="G5" s="290" t="s">
        <v>584</v>
      </c>
      <c r="H5" s="175" t="s">
        <v>584</v>
      </c>
      <c r="I5" s="219" t="s">
        <v>408</v>
      </c>
      <c r="J5" s="170" t="s">
        <v>1199</v>
      </c>
      <c r="K5" s="25"/>
      <c r="L5" s="261"/>
    </row>
    <row r="6" spans="1:12" ht="25.5" customHeight="1">
      <c r="A6" s="343" t="s">
        <v>1388</v>
      </c>
      <c r="B6" s="15" t="s">
        <v>351</v>
      </c>
      <c r="C6" s="14" t="s">
        <v>350</v>
      </c>
      <c r="D6" s="14" t="s">
        <v>1667</v>
      </c>
      <c r="E6" s="37"/>
      <c r="F6" s="344"/>
      <c r="G6" s="290" t="s">
        <v>584</v>
      </c>
      <c r="H6" s="175" t="s">
        <v>584</v>
      </c>
      <c r="I6" s="170" t="s">
        <v>1199</v>
      </c>
      <c r="J6" s="219" t="s">
        <v>408</v>
      </c>
      <c r="K6" s="25"/>
      <c r="L6" s="261"/>
    </row>
    <row r="7" spans="1:12" ht="25.5">
      <c r="A7" s="343" t="s">
        <v>477</v>
      </c>
      <c r="B7" s="35" t="s">
        <v>352</v>
      </c>
      <c r="C7" s="14" t="s">
        <v>350</v>
      </c>
      <c r="D7" s="14" t="s">
        <v>1667</v>
      </c>
      <c r="E7" s="37"/>
      <c r="F7" s="344"/>
      <c r="G7" s="290" t="s">
        <v>584</v>
      </c>
      <c r="H7" s="175" t="s">
        <v>584</v>
      </c>
      <c r="I7" s="170" t="s">
        <v>1199</v>
      </c>
      <c r="J7" s="219" t="s">
        <v>408</v>
      </c>
      <c r="K7" s="25"/>
      <c r="L7" s="261"/>
    </row>
    <row r="8" spans="1:12" ht="25.5">
      <c r="A8" s="343" t="s">
        <v>471</v>
      </c>
      <c r="B8" s="15" t="s">
        <v>438</v>
      </c>
      <c r="C8" s="14" t="s">
        <v>356</v>
      </c>
      <c r="D8" s="14" t="s">
        <v>360</v>
      </c>
      <c r="E8" s="27"/>
      <c r="F8" s="344"/>
      <c r="G8" s="290" t="s">
        <v>584</v>
      </c>
      <c r="H8" s="175" t="s">
        <v>584</v>
      </c>
      <c r="I8" s="219" t="s">
        <v>408</v>
      </c>
      <c r="J8" s="170" t="s">
        <v>1199</v>
      </c>
      <c r="K8" s="25"/>
      <c r="L8" s="261"/>
    </row>
    <row r="9" spans="1:12" ht="12.75">
      <c r="A9" s="343" t="s">
        <v>473</v>
      </c>
      <c r="B9" s="15" t="s">
        <v>353</v>
      </c>
      <c r="C9" s="14"/>
      <c r="D9" s="14"/>
      <c r="E9" s="27"/>
      <c r="F9" s="344"/>
      <c r="G9" s="476" t="s">
        <v>408</v>
      </c>
      <c r="H9" s="477"/>
      <c r="I9" s="482" t="s">
        <v>408</v>
      </c>
      <c r="J9" s="482" t="s">
        <v>408</v>
      </c>
      <c r="K9" s="482" t="s">
        <v>408</v>
      </c>
      <c r="L9" s="458" t="s">
        <v>408</v>
      </c>
    </row>
    <row r="10" spans="1:12" ht="12.75">
      <c r="A10" s="343" t="s">
        <v>474</v>
      </c>
      <c r="B10" s="35" t="s">
        <v>354</v>
      </c>
      <c r="C10" s="14"/>
      <c r="D10" s="14"/>
      <c r="E10" s="27"/>
      <c r="F10" s="344"/>
      <c r="G10" s="478"/>
      <c r="H10" s="479"/>
      <c r="I10" s="483"/>
      <c r="J10" s="483"/>
      <c r="K10" s="483"/>
      <c r="L10" s="474"/>
    </row>
    <row r="11" spans="1:12" ht="13.5" thickBot="1">
      <c r="A11" s="354" t="s">
        <v>1386</v>
      </c>
      <c r="B11" s="345" t="s">
        <v>440</v>
      </c>
      <c r="C11" s="346"/>
      <c r="D11" s="346"/>
      <c r="E11" s="356"/>
      <c r="F11" s="357"/>
      <c r="G11" s="480"/>
      <c r="H11" s="481"/>
      <c r="I11" s="484"/>
      <c r="J11" s="484"/>
      <c r="K11" s="484"/>
      <c r="L11" s="475"/>
    </row>
    <row r="13" spans="1:6" ht="12.75" customHeight="1">
      <c r="A13" s="415" t="s">
        <v>1198</v>
      </c>
      <c r="B13" s="415"/>
      <c r="C13" s="415"/>
      <c r="D13" s="415"/>
      <c r="E13" s="41"/>
      <c r="F13" s="41"/>
    </row>
    <row r="14" spans="1:6" ht="12.75" customHeight="1">
      <c r="A14" s="415" t="s">
        <v>1200</v>
      </c>
      <c r="B14" s="415"/>
      <c r="C14" s="415"/>
      <c r="D14" s="415"/>
      <c r="E14" s="41"/>
      <c r="F14" s="41"/>
    </row>
    <row r="15" spans="1:6" ht="12.75" customHeight="1">
      <c r="A15" s="415" t="s">
        <v>1201</v>
      </c>
      <c r="B15" s="415"/>
      <c r="C15" s="415"/>
      <c r="D15" s="415"/>
      <c r="E15" s="41"/>
      <c r="F15" s="41"/>
    </row>
    <row r="16" spans="1:6" ht="12.75" customHeight="1">
      <c r="A16" s="41"/>
      <c r="B16" s="41"/>
      <c r="C16" s="41"/>
      <c r="D16" s="41"/>
      <c r="E16" s="41"/>
      <c r="F16" s="41"/>
    </row>
  </sheetData>
  <sheetProtection/>
  <mergeCells count="9">
    <mergeCell ref="A15:D15"/>
    <mergeCell ref="A13:D13"/>
    <mergeCell ref="A14:D14"/>
    <mergeCell ref="G1:H1"/>
    <mergeCell ref="G9:H11"/>
    <mergeCell ref="I9:I11"/>
    <mergeCell ref="J9:J11"/>
    <mergeCell ref="K9:K11"/>
    <mergeCell ref="L9:L1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46"/>
  </sheetPr>
  <dimension ref="A1:J37"/>
  <sheetViews>
    <sheetView zoomScale="75" zoomScaleNormal="75"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1" sqref="A1"/>
    </sheetView>
  </sheetViews>
  <sheetFormatPr defaultColWidth="9.00390625" defaultRowHeight="16.5"/>
  <cols>
    <col min="1" max="1" width="25.625" style="11" customWidth="1"/>
    <col min="2" max="2" width="9.00390625" style="13" customWidth="1"/>
    <col min="3" max="4" width="9.625" style="13" customWidth="1"/>
    <col min="5" max="5" width="63.625" style="13" customWidth="1"/>
    <col min="6" max="7" width="15.625" style="11" customWidth="1"/>
    <col min="8" max="10" width="15.625" style="13" customWidth="1"/>
    <col min="11" max="16384" width="9.00390625" style="13" customWidth="1"/>
  </cols>
  <sheetData>
    <row r="1" spans="1:10" ht="38.25" customHeight="1">
      <c r="A1" s="238" t="s">
        <v>1718</v>
      </c>
      <c r="B1" s="239" t="s">
        <v>990</v>
      </c>
      <c r="C1" s="239" t="s">
        <v>323</v>
      </c>
      <c r="D1" s="239" t="s">
        <v>324</v>
      </c>
      <c r="E1" s="305" t="s">
        <v>378</v>
      </c>
      <c r="F1" s="447" t="s">
        <v>689</v>
      </c>
      <c r="G1" s="448"/>
      <c r="H1" s="239" t="s">
        <v>812</v>
      </c>
      <c r="I1" s="419" t="s">
        <v>813</v>
      </c>
      <c r="J1" s="510"/>
    </row>
    <row r="2" spans="1:10" ht="12.75">
      <c r="A2" s="276"/>
      <c r="B2" s="177"/>
      <c r="C2" s="177"/>
      <c r="D2" s="177"/>
      <c r="E2" s="258"/>
      <c r="F2" s="176" t="s">
        <v>795</v>
      </c>
      <c r="G2" s="177" t="s">
        <v>796</v>
      </c>
      <c r="H2" s="193"/>
      <c r="I2" s="497"/>
      <c r="J2" s="499"/>
    </row>
    <row r="3" spans="1:10" ht="117" customHeight="1">
      <c r="A3" s="506" t="s">
        <v>1721</v>
      </c>
      <c r="B3" s="329" t="s">
        <v>1132</v>
      </c>
      <c r="C3" s="61" t="s">
        <v>1203</v>
      </c>
      <c r="D3" s="61"/>
      <c r="E3" s="351" t="s">
        <v>321</v>
      </c>
      <c r="F3" s="511">
        <f>SUM(F4:F6)</f>
        <v>3.12</v>
      </c>
      <c r="G3" s="68" t="s">
        <v>799</v>
      </c>
      <c r="H3" s="25"/>
      <c r="I3" s="432" t="s">
        <v>1199</v>
      </c>
      <c r="J3" s="512"/>
    </row>
    <row r="4" spans="1:10" ht="114.75">
      <c r="A4" s="506" t="s">
        <v>1722</v>
      </c>
      <c r="B4" s="329" t="s">
        <v>1221</v>
      </c>
      <c r="C4" s="61" t="s">
        <v>1203</v>
      </c>
      <c r="D4" s="61"/>
      <c r="E4" s="352" t="s">
        <v>325</v>
      </c>
      <c r="F4" s="511">
        <f>I11</f>
        <v>2.52</v>
      </c>
      <c r="G4" s="68" t="s">
        <v>799</v>
      </c>
      <c r="H4" s="25"/>
      <c r="I4" s="432" t="s">
        <v>1199</v>
      </c>
      <c r="J4" s="512"/>
    </row>
    <row r="5" spans="1:10" ht="51">
      <c r="A5" s="350" t="s">
        <v>1392</v>
      </c>
      <c r="B5" s="329" t="s">
        <v>322</v>
      </c>
      <c r="C5" s="61" t="s">
        <v>1203</v>
      </c>
      <c r="D5" s="71"/>
      <c r="E5" s="351" t="s">
        <v>403</v>
      </c>
      <c r="F5" s="340">
        <v>0.5</v>
      </c>
      <c r="G5" s="68" t="s">
        <v>797</v>
      </c>
      <c r="H5" s="25"/>
      <c r="I5" s="432" t="s">
        <v>1199</v>
      </c>
      <c r="J5" s="512"/>
    </row>
    <row r="6" spans="1:10" ht="38.25">
      <c r="A6" s="350" t="s">
        <v>404</v>
      </c>
      <c r="B6" s="329" t="s">
        <v>1423</v>
      </c>
      <c r="C6" s="61" t="s">
        <v>1203</v>
      </c>
      <c r="D6" s="61"/>
      <c r="E6" s="351" t="s">
        <v>405</v>
      </c>
      <c r="F6" s="511">
        <f>J11</f>
        <v>0.1</v>
      </c>
      <c r="G6" s="68" t="s">
        <v>797</v>
      </c>
      <c r="H6" s="25"/>
      <c r="I6" s="432" t="s">
        <v>1199</v>
      </c>
      <c r="J6" s="512"/>
    </row>
    <row r="7" spans="1:10" ht="39" customHeight="1">
      <c r="A7" s="485" t="s">
        <v>406</v>
      </c>
      <c r="B7" s="486" t="s">
        <v>132</v>
      </c>
      <c r="C7" s="438" t="s">
        <v>1203</v>
      </c>
      <c r="D7" s="438"/>
      <c r="E7" s="487" t="s">
        <v>407</v>
      </c>
      <c r="F7" s="511">
        <f>6+2.4</f>
        <v>8.4</v>
      </c>
      <c r="G7" s="68" t="s">
        <v>800</v>
      </c>
      <c r="H7" s="507"/>
      <c r="I7" s="432" t="s">
        <v>1199</v>
      </c>
      <c r="J7" s="500"/>
    </row>
    <row r="8" spans="1:10" ht="39" customHeight="1" thickBot="1">
      <c r="A8" s="505"/>
      <c r="B8" s="504"/>
      <c r="C8" s="503"/>
      <c r="D8" s="503"/>
      <c r="E8" s="502"/>
      <c r="F8" s="508" t="s">
        <v>798</v>
      </c>
      <c r="G8" s="349" t="s">
        <v>811</v>
      </c>
      <c r="H8" s="509"/>
      <c r="I8" s="498"/>
      <c r="J8" s="501"/>
    </row>
    <row r="9" ht="13.5" thickBot="1"/>
    <row r="10" spans="1:10" ht="25.5" customHeight="1">
      <c r="A10" s="494" t="s">
        <v>814</v>
      </c>
      <c r="B10" s="494"/>
      <c r="C10" s="494"/>
      <c r="D10" s="494"/>
      <c r="E10" s="494"/>
      <c r="F10" s="236" t="s">
        <v>806</v>
      </c>
      <c r="G10" s="237" t="s">
        <v>807</v>
      </c>
      <c r="H10" s="237" t="s">
        <v>808</v>
      </c>
      <c r="I10" s="237" t="s">
        <v>804</v>
      </c>
      <c r="J10" s="495" t="s">
        <v>809</v>
      </c>
    </row>
    <row r="11" spans="1:10" ht="39" customHeight="1" thickBot="1">
      <c r="A11" s="492" t="s">
        <v>1942</v>
      </c>
      <c r="B11" s="513"/>
      <c r="C11" s="513"/>
      <c r="D11" s="513"/>
      <c r="E11" s="513"/>
      <c r="F11" s="496" t="s">
        <v>810</v>
      </c>
      <c r="G11" s="346" t="str">
        <f>VLOOKUP(F11,F13:J14,2,FALSE)</f>
        <v>Intel(R)Atom(TM) N455 1.66GHz </v>
      </c>
      <c r="H11" s="372" t="str">
        <f>VLOOKUP(F11,F13:J14,3,FALSE)</f>
        <v>ADATA DDR3 1333(9) 4GX16 SO-DIMM(W) </v>
      </c>
      <c r="I11" s="372">
        <f>VLOOKUP(F11,F13:J14,4,FALSE)</f>
        <v>2.52</v>
      </c>
      <c r="J11" s="400">
        <f>VLOOKUP(F11,F13:J14,5,FALSE)</f>
        <v>0.1</v>
      </c>
    </row>
    <row r="12" spans="1:7" ht="12.75">
      <c r="A12" s="490" t="s">
        <v>1935</v>
      </c>
      <c r="B12" s="491"/>
      <c r="C12" s="488"/>
      <c r="D12" s="489"/>
      <c r="E12" s="489"/>
      <c r="F12" s="13"/>
      <c r="G12" s="13"/>
    </row>
    <row r="13" spans="1:10" ht="38.25">
      <c r="A13" s="226" t="s">
        <v>724</v>
      </c>
      <c r="B13" s="227">
        <v>3</v>
      </c>
      <c r="C13" s="493" t="s">
        <v>815</v>
      </c>
      <c r="D13" s="489"/>
      <c r="E13" s="489"/>
      <c r="F13" s="13" t="s">
        <v>805</v>
      </c>
      <c r="G13" s="24" t="s">
        <v>802</v>
      </c>
      <c r="H13" s="13" t="s">
        <v>801</v>
      </c>
      <c r="I13" s="11">
        <v>3.04</v>
      </c>
      <c r="J13" s="11">
        <v>0.09</v>
      </c>
    </row>
    <row r="14" spans="1:10" ht="38.25">
      <c r="A14" s="226" t="s">
        <v>725</v>
      </c>
      <c r="B14" s="227">
        <v>10</v>
      </c>
      <c r="C14" s="488"/>
      <c r="D14" s="489"/>
      <c r="E14" s="489"/>
      <c r="F14" s="24" t="s">
        <v>816</v>
      </c>
      <c r="G14" s="24" t="s">
        <v>803</v>
      </c>
      <c r="H14" s="13" t="s">
        <v>801</v>
      </c>
      <c r="I14" s="11">
        <v>2.52</v>
      </c>
      <c r="J14" s="11">
        <v>0.1</v>
      </c>
    </row>
    <row r="15" spans="1:10" ht="12.75">
      <c r="A15" s="490" t="s">
        <v>1936</v>
      </c>
      <c r="B15" s="491"/>
      <c r="C15" s="488"/>
      <c r="D15" s="489"/>
      <c r="E15" s="489"/>
      <c r="F15" s="24"/>
      <c r="G15" s="24"/>
      <c r="I15" s="11"/>
      <c r="J15" s="11"/>
    </row>
    <row r="16" spans="1:10" ht="12.75">
      <c r="A16" s="226" t="s">
        <v>726</v>
      </c>
      <c r="B16" s="227">
        <v>1</v>
      </c>
      <c r="C16" s="488"/>
      <c r="D16" s="489"/>
      <c r="E16" s="489"/>
      <c r="F16" s="24"/>
      <c r="G16" s="24"/>
      <c r="I16" s="11"/>
      <c r="J16" s="11"/>
    </row>
    <row r="17" spans="1:10" ht="12.75">
      <c r="A17" s="490" t="s">
        <v>1937</v>
      </c>
      <c r="B17" s="491"/>
      <c r="C17" s="488"/>
      <c r="D17" s="489"/>
      <c r="E17" s="489"/>
      <c r="F17" s="24"/>
      <c r="G17" s="24"/>
      <c r="I17" s="11"/>
      <c r="J17" s="11"/>
    </row>
    <row r="18" spans="1:10" ht="12.75">
      <c r="A18" s="226" t="s">
        <v>727</v>
      </c>
      <c r="B18" s="227">
        <v>1</v>
      </c>
      <c r="C18" s="488"/>
      <c r="D18" s="489"/>
      <c r="E18" s="489"/>
      <c r="F18" s="24"/>
      <c r="G18" s="24"/>
      <c r="I18" s="11"/>
      <c r="J18" s="11"/>
    </row>
    <row r="19" spans="1:10" ht="12.75">
      <c r="A19" s="226" t="s">
        <v>728</v>
      </c>
      <c r="B19" s="227">
        <v>48.4</v>
      </c>
      <c r="C19" s="488"/>
      <c r="D19" s="489"/>
      <c r="E19" s="489"/>
      <c r="F19" s="24"/>
      <c r="G19" s="24"/>
      <c r="I19" s="11"/>
      <c r="J19" s="11"/>
    </row>
    <row r="20" spans="1:10" ht="14.25">
      <c r="A20" s="226" t="s">
        <v>729</v>
      </c>
      <c r="B20" s="227" t="s">
        <v>718</v>
      </c>
      <c r="C20" s="488"/>
      <c r="D20" s="489"/>
      <c r="E20" s="489"/>
      <c r="F20" s="24"/>
      <c r="G20" s="24"/>
      <c r="I20" s="11"/>
      <c r="J20" s="11"/>
    </row>
    <row r="21" spans="1:10" ht="12.75">
      <c r="A21" s="490" t="s">
        <v>1938</v>
      </c>
      <c r="B21" s="491"/>
      <c r="C21" s="488"/>
      <c r="D21" s="489"/>
      <c r="E21" s="489"/>
      <c r="F21" s="24"/>
      <c r="G21" s="24"/>
      <c r="I21" s="11"/>
      <c r="J21" s="11"/>
    </row>
    <row r="22" spans="1:10" ht="12.75">
      <c r="A22" s="226" t="s">
        <v>730</v>
      </c>
      <c r="B22" s="227">
        <v>63</v>
      </c>
      <c r="C22" s="488"/>
      <c r="D22" s="489"/>
      <c r="E22" s="489"/>
      <c r="F22" s="24"/>
      <c r="G22" s="24"/>
      <c r="H22" s="11"/>
      <c r="I22" s="11"/>
      <c r="J22" s="11"/>
    </row>
    <row r="23" spans="1:10" ht="12.75">
      <c r="A23" s="226" t="s">
        <v>731</v>
      </c>
      <c r="B23" s="227" t="s">
        <v>719</v>
      </c>
      <c r="C23" s="488"/>
      <c r="D23" s="489"/>
      <c r="E23" s="489"/>
      <c r="F23" s="24"/>
      <c r="G23" s="24"/>
      <c r="H23" s="11"/>
      <c r="I23" s="11"/>
      <c r="J23" s="11"/>
    </row>
    <row r="24" spans="1:10" ht="12.75">
      <c r="A24" s="490" t="s">
        <v>1939</v>
      </c>
      <c r="B24" s="491"/>
      <c r="C24" s="488"/>
      <c r="D24" s="489"/>
      <c r="E24" s="489"/>
      <c r="F24" s="24"/>
      <c r="G24" s="24"/>
      <c r="H24" s="11"/>
      <c r="I24" s="11"/>
      <c r="J24" s="11"/>
    </row>
    <row r="25" spans="1:10" ht="12.75">
      <c r="A25" s="226" t="s">
        <v>732</v>
      </c>
      <c r="B25" s="227">
        <v>20</v>
      </c>
      <c r="C25" s="488"/>
      <c r="D25" s="489"/>
      <c r="E25" s="489"/>
      <c r="F25" s="38"/>
      <c r="G25" s="38"/>
      <c r="H25" s="38"/>
      <c r="I25" s="38"/>
      <c r="J25" s="38"/>
    </row>
    <row r="26" spans="1:10" ht="12.75">
      <c r="A26" s="490" t="s">
        <v>817</v>
      </c>
      <c r="B26" s="491"/>
      <c r="C26" s="488"/>
      <c r="D26" s="489"/>
      <c r="E26" s="489"/>
      <c r="F26" s="38"/>
      <c r="G26" s="38"/>
      <c r="H26" s="38"/>
      <c r="I26" s="38"/>
      <c r="J26" s="38"/>
    </row>
    <row r="27" spans="1:10" ht="54.75" customHeight="1">
      <c r="A27" s="226" t="s">
        <v>720</v>
      </c>
      <c r="B27" s="228">
        <f>IF(B16=3,B30*B31*B32*B33*B34*B35*B36*B37*0.000258*1000,IF(B16=2,B30*B31*B32*B33*B34*B35*B36*B37*0.000388*1000,IF(B16=1,B30*B31*B32*B33*B34*B35*B36*B37*0.000775*1000,B30*B31*B32*B33*B34*B35*B36*B37*0.00155*1000)))</f>
        <v>57.48141399698403</v>
      </c>
      <c r="C27" s="514" t="s">
        <v>818</v>
      </c>
      <c r="D27" s="515"/>
      <c r="E27" s="515"/>
      <c r="F27" s="38"/>
      <c r="G27" s="38"/>
      <c r="H27" s="38"/>
      <c r="I27" s="38"/>
      <c r="J27" s="38"/>
    </row>
    <row r="28" spans="1:10" ht="31.5">
      <c r="A28" s="220" t="s">
        <v>736</v>
      </c>
      <c r="B28" s="229">
        <f>B30*B31*B32*B33*B34*B35*B36</f>
        <v>61.80797203976778</v>
      </c>
      <c r="C28" s="516" t="s">
        <v>819</v>
      </c>
      <c r="D28" s="517"/>
      <c r="E28" s="517"/>
      <c r="F28" s="38"/>
      <c r="G28" s="38"/>
      <c r="H28" s="38"/>
      <c r="I28" s="38"/>
      <c r="J28" s="38"/>
    </row>
    <row r="29" spans="1:10" ht="12.75">
      <c r="A29" s="430"/>
      <c r="B29" s="430"/>
      <c r="C29" s="430"/>
      <c r="D29" s="430"/>
      <c r="E29" s="430"/>
      <c r="F29" s="38"/>
      <c r="G29" s="38"/>
      <c r="H29" s="38"/>
      <c r="I29" s="38"/>
      <c r="J29" s="38"/>
    </row>
    <row r="30" spans="1:10" ht="103.5" customHeight="1">
      <c r="A30" s="220" t="s">
        <v>721</v>
      </c>
      <c r="B30" s="221">
        <f>IF(B14=2,63.637*B24^(1.9386),IF(B14=5,27.987*B13^(1.8658),IF(B14=10,15.663*B13^(1.8121),IF(B14=20,8.868*B13^(1.7655),IF(B14=30,6.5379*B13^(1.7433),IF(B14=45,4.8512*B13^(1.7175),IF(B14=60,3.9366*B13^(1.6997),IF(B14=75,3.3749*B13^(1.686)))))))))</f>
        <v>114.67437283367835</v>
      </c>
      <c r="C30" s="514" t="s">
        <v>820</v>
      </c>
      <c r="D30" s="515"/>
      <c r="E30" s="515"/>
      <c r="F30" s="38"/>
      <c r="G30" s="38"/>
      <c r="H30" s="38"/>
      <c r="I30" s="38"/>
      <c r="J30" s="38"/>
    </row>
    <row r="31" spans="1:10" ht="15.75">
      <c r="A31" s="222" t="s">
        <v>722</v>
      </c>
      <c r="B31" s="223">
        <f>IF(B16=2,-0.0185*LN(B13)+0.9861,IF(B16=3,1,-0.0318*LN(B13)+0.9128))</f>
        <v>0.8778641292203541</v>
      </c>
      <c r="C31" s="514" t="s">
        <v>821</v>
      </c>
      <c r="D31" s="515"/>
      <c r="E31" s="515"/>
      <c r="F31" s="38"/>
      <c r="G31" s="38"/>
      <c r="H31" s="38"/>
      <c r="I31" s="38"/>
      <c r="J31" s="38"/>
    </row>
    <row r="32" spans="1:10" ht="15.75">
      <c r="A32" s="222" t="s">
        <v>733</v>
      </c>
      <c r="B32" s="223">
        <f>IF(B19=0,1,IF(B19&gt;125,1,0.0031*B19+0.4054))</f>
        <v>0.5554399999999999</v>
      </c>
      <c r="C32" s="514" t="s">
        <v>822</v>
      </c>
      <c r="D32" s="515"/>
      <c r="E32" s="515"/>
      <c r="F32" s="38"/>
      <c r="G32" s="38"/>
      <c r="H32" s="38"/>
      <c r="I32" s="38"/>
      <c r="J32" s="38"/>
    </row>
    <row r="33" spans="1:10" ht="16.5" customHeight="1">
      <c r="A33" s="224" t="s">
        <v>723</v>
      </c>
      <c r="B33" s="225">
        <f>IF(B18&gt;1,0.96,1)</f>
        <v>1</v>
      </c>
      <c r="C33" s="514" t="s">
        <v>823</v>
      </c>
      <c r="D33" s="515"/>
      <c r="E33" s="515"/>
      <c r="F33" s="38"/>
      <c r="G33" s="38"/>
      <c r="H33" s="38"/>
      <c r="I33" s="38"/>
      <c r="J33" s="38"/>
    </row>
    <row r="34" spans="1:10" ht="15.75">
      <c r="A34" s="224" t="s">
        <v>734</v>
      </c>
      <c r="B34" s="225">
        <f>IF(B20="&gt; 40""",0.94,IF(B20="&gt; 20""",0.96,1))</f>
        <v>1</v>
      </c>
      <c r="C34" s="514" t="s">
        <v>824</v>
      </c>
      <c r="D34" s="515"/>
      <c r="E34" s="515"/>
      <c r="F34" s="38"/>
      <c r="G34" s="38"/>
      <c r="H34" s="38"/>
      <c r="I34" s="38"/>
      <c r="J34" s="38"/>
    </row>
    <row r="35" spans="1:5" ht="15.75">
      <c r="A35" s="224" t="s">
        <v>735</v>
      </c>
      <c r="B35" s="225">
        <f>IF(B23="FR4",1.02,IF(B23="Poly",1,1))</f>
        <v>1.02</v>
      </c>
      <c r="C35" s="514" t="s">
        <v>825</v>
      </c>
      <c r="D35" s="515"/>
      <c r="E35" s="515"/>
    </row>
    <row r="36" spans="1:5" ht="16.5" customHeight="1">
      <c r="A36" s="222" t="s">
        <v>737</v>
      </c>
      <c r="B36" s="223">
        <f>25.959*B22^(-0.7666)</f>
        <v>1.0837110289730523</v>
      </c>
      <c r="C36" s="514" t="s">
        <v>826</v>
      </c>
      <c r="D36" s="515"/>
      <c r="E36" s="515"/>
    </row>
    <row r="37" spans="1:5" ht="16.5" customHeight="1">
      <c r="A37" s="222" t="s">
        <v>1934</v>
      </c>
      <c r="B37" s="223">
        <f>(B25+100)/100</f>
        <v>1.2</v>
      </c>
      <c r="C37" s="514" t="s">
        <v>827</v>
      </c>
      <c r="D37" s="515"/>
      <c r="E37" s="515"/>
    </row>
  </sheetData>
  <sheetProtection/>
  <mergeCells count="48">
    <mergeCell ref="H7:H8"/>
    <mergeCell ref="I7:J8"/>
    <mergeCell ref="I6:J6"/>
    <mergeCell ref="I4:J4"/>
    <mergeCell ref="I5:J5"/>
    <mergeCell ref="I1:J1"/>
    <mergeCell ref="I2:J2"/>
    <mergeCell ref="I3:J3"/>
    <mergeCell ref="C22:E22"/>
    <mergeCell ref="C20:E20"/>
    <mergeCell ref="E7:E8"/>
    <mergeCell ref="A10:E10"/>
    <mergeCell ref="F1:G1"/>
    <mergeCell ref="C21:E21"/>
    <mergeCell ref="C15:E15"/>
    <mergeCell ref="C16:E16"/>
    <mergeCell ref="A11:E11"/>
    <mergeCell ref="A12:B12"/>
    <mergeCell ref="A15:B15"/>
    <mergeCell ref="C12:E12"/>
    <mergeCell ref="C13:E13"/>
    <mergeCell ref="C14:E14"/>
    <mergeCell ref="C33:E33"/>
    <mergeCell ref="C34:E34"/>
    <mergeCell ref="C35:E35"/>
    <mergeCell ref="A17:B17"/>
    <mergeCell ref="A21:B21"/>
    <mergeCell ref="A24:B24"/>
    <mergeCell ref="A29:E29"/>
    <mergeCell ref="C18:E18"/>
    <mergeCell ref="C17:E17"/>
    <mergeCell ref="C19:E19"/>
    <mergeCell ref="A26:B26"/>
    <mergeCell ref="C30:E30"/>
    <mergeCell ref="C31:E31"/>
    <mergeCell ref="C32:E32"/>
    <mergeCell ref="C23:E23"/>
    <mergeCell ref="C24:E24"/>
    <mergeCell ref="C25:E25"/>
    <mergeCell ref="C26:E26"/>
    <mergeCell ref="C37:E37"/>
    <mergeCell ref="C27:E27"/>
    <mergeCell ref="C28:E28"/>
    <mergeCell ref="A7:A8"/>
    <mergeCell ref="B7:B8"/>
    <mergeCell ref="C36:E36"/>
    <mergeCell ref="C7:C8"/>
    <mergeCell ref="D7:D8"/>
  </mergeCells>
  <conditionalFormatting sqref="B22">
    <cfRule type="cellIs" priority="1" dxfId="27" operator="lessThan" stopIfTrue="1">
      <formula>28</formula>
    </cfRule>
    <cfRule type="cellIs" priority="2" dxfId="27" operator="greaterThan" stopIfTrue="1">
      <formula>94</formula>
    </cfRule>
  </conditionalFormatting>
  <conditionalFormatting sqref="B30">
    <cfRule type="cellIs" priority="3" dxfId="27" operator="greaterThan" stopIfTrue="1">
      <formula>700</formula>
    </cfRule>
    <cfRule type="cellIs" priority="4" dxfId="27" operator="lessThan" stopIfTrue="1">
      <formula>5</formula>
    </cfRule>
  </conditionalFormatting>
  <conditionalFormatting sqref="B19">
    <cfRule type="cellIs" priority="5" dxfId="27" operator="greaterThan" stopIfTrue="1">
      <formula>$B$22</formula>
    </cfRule>
  </conditionalFormatting>
  <dataValidations count="5">
    <dataValidation type="list" allowBlank="1" showInputMessage="1" showErrorMessage="1" sqref="F11">
      <formula1>$F$13:$F$14</formula1>
    </dataValidation>
    <dataValidation type="list" allowBlank="1" showInputMessage="1" showErrorMessage="1" sqref="B20">
      <formula1>"&lt; 20"",&gt; 20"",&gt; 40"",none"</formula1>
    </dataValidation>
    <dataValidation type="list" allowBlank="1" showInputMessage="1" showErrorMessage="1" sqref="B23">
      <formula1>"FR4,Poly"</formula1>
    </dataValidation>
    <dataValidation type="list" allowBlank="1" showInputMessage="1" showErrorMessage="1" sqref="B16 B18">
      <formula1>"0.5,1,2,3"</formula1>
    </dataValidation>
    <dataValidation type="list" allowBlank="1" showInputMessage="1" showErrorMessage="1" sqref="B14">
      <formula1>"2,5,10,20,30,45,60,75"</formula1>
    </dataValidation>
  </dataValidations>
  <hyperlinks>
    <hyperlink ref="A11:E11" r:id="rId1" display="Based on http://www.pcblibraries.com/forum/ipc2152-trace-width-calculator_topic52.html with IPC2152 Standard."/>
  </hyperlinks>
  <printOptions/>
  <pageMargins left="0.75" right="0.75" top="1" bottom="1" header="0.5" footer="0.5"/>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sheetPr>
    <tabColor indexed="45"/>
  </sheetPr>
  <dimension ref="A1:I104"/>
  <sheetViews>
    <sheetView zoomScale="75" zoomScaleNormal="75"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6.25390625" style="7" customWidth="1"/>
    <col min="2" max="2" width="12.625" style="1" hidden="1" customWidth="1"/>
    <col min="3" max="3" width="12.625" style="1" customWidth="1"/>
    <col min="4" max="4" width="12.625" style="1" hidden="1" customWidth="1"/>
    <col min="5" max="5" width="12.625" style="1" customWidth="1"/>
    <col min="6" max="6" width="12.625" style="1" hidden="1" customWidth="1"/>
    <col min="7" max="8" width="12.625" style="1" customWidth="1"/>
    <col min="9" max="9" width="20.625" style="2" customWidth="1"/>
    <col min="10" max="16384" width="9.00390625" style="7" customWidth="1"/>
  </cols>
  <sheetData>
    <row r="1" spans="1:9" ht="15.75">
      <c r="A1" s="34"/>
      <c r="B1" s="28" t="s">
        <v>245</v>
      </c>
      <c r="C1" s="28" t="s">
        <v>246</v>
      </c>
      <c r="D1" s="28" t="s">
        <v>247</v>
      </c>
      <c r="E1" s="28" t="s">
        <v>248</v>
      </c>
      <c r="F1" s="28" t="s">
        <v>249</v>
      </c>
      <c r="G1" s="28" t="s">
        <v>250</v>
      </c>
      <c r="H1" s="58" t="s">
        <v>479</v>
      </c>
      <c r="I1" s="58" t="s">
        <v>610</v>
      </c>
    </row>
    <row r="2" spans="1:9" ht="15" customHeight="1">
      <c r="A2" s="379" t="s">
        <v>1128</v>
      </c>
      <c r="B2" s="380"/>
      <c r="C2" s="380"/>
      <c r="D2" s="380"/>
      <c r="E2" s="380"/>
      <c r="F2" s="380"/>
      <c r="G2" s="380"/>
      <c r="H2" s="360"/>
      <c r="I2" s="243"/>
    </row>
    <row r="3" spans="1:9" ht="15.75">
      <c r="A3" s="8" t="s">
        <v>1129</v>
      </c>
      <c r="B3" s="9" t="s">
        <v>1130</v>
      </c>
      <c r="C3" s="9" t="s">
        <v>1130</v>
      </c>
      <c r="D3" s="9" t="s">
        <v>1130</v>
      </c>
      <c r="E3" s="9" t="s">
        <v>1130</v>
      </c>
      <c r="F3" s="9" t="s">
        <v>1130</v>
      </c>
      <c r="G3" s="9" t="s">
        <v>1130</v>
      </c>
      <c r="H3" s="9"/>
      <c r="I3" s="9" t="s">
        <v>1130</v>
      </c>
    </row>
    <row r="4" spans="1:9" ht="15">
      <c r="A4" s="231" t="s">
        <v>1131</v>
      </c>
      <c r="B4" s="10" t="s">
        <v>1132</v>
      </c>
      <c r="C4" s="10" t="s">
        <v>1132</v>
      </c>
      <c r="D4" s="10" t="s">
        <v>1132</v>
      </c>
      <c r="E4" s="10" t="s">
        <v>1132</v>
      </c>
      <c r="F4" s="10" t="s">
        <v>1132</v>
      </c>
      <c r="G4" s="10" t="s">
        <v>1132</v>
      </c>
      <c r="H4" s="10" t="s">
        <v>481</v>
      </c>
      <c r="I4" s="5" t="s">
        <v>1132</v>
      </c>
    </row>
    <row r="5" spans="1:9" ht="15">
      <c r="A5" s="231" t="s">
        <v>1134</v>
      </c>
      <c r="B5" s="10" t="s">
        <v>1085</v>
      </c>
      <c r="C5" s="10" t="s">
        <v>1085</v>
      </c>
      <c r="D5" s="10" t="s">
        <v>1085</v>
      </c>
      <c r="E5" s="10" t="s">
        <v>1085</v>
      </c>
      <c r="F5" s="10" t="s">
        <v>1085</v>
      </c>
      <c r="G5" s="10" t="s">
        <v>1085</v>
      </c>
      <c r="H5" s="10" t="s">
        <v>484</v>
      </c>
      <c r="I5" s="5" t="s">
        <v>625</v>
      </c>
    </row>
    <row r="6" spans="1:9" ht="15">
      <c r="A6" s="231" t="s">
        <v>1136</v>
      </c>
      <c r="B6" s="10" t="s">
        <v>1132</v>
      </c>
      <c r="C6" s="10" t="s">
        <v>1132</v>
      </c>
      <c r="D6" s="10" t="s">
        <v>1132</v>
      </c>
      <c r="E6" s="10" t="s">
        <v>1132</v>
      </c>
      <c r="F6" s="10" t="s">
        <v>1132</v>
      </c>
      <c r="G6" s="10" t="s">
        <v>1132</v>
      </c>
      <c r="H6" s="10" t="s">
        <v>481</v>
      </c>
      <c r="I6" s="5" t="s">
        <v>1132</v>
      </c>
    </row>
    <row r="7" spans="1:9" ht="15">
      <c r="A7" s="231" t="s">
        <v>1138</v>
      </c>
      <c r="B7" s="10" t="s">
        <v>1086</v>
      </c>
      <c r="C7" s="10" t="s">
        <v>1086</v>
      </c>
      <c r="D7" s="10" t="s">
        <v>1086</v>
      </c>
      <c r="E7" s="10" t="s">
        <v>1086</v>
      </c>
      <c r="F7" s="10" t="s">
        <v>1086</v>
      </c>
      <c r="G7" s="10" t="s">
        <v>1086</v>
      </c>
      <c r="H7" s="10" t="s">
        <v>484</v>
      </c>
      <c r="I7" s="5" t="s">
        <v>626</v>
      </c>
    </row>
    <row r="8" spans="1:9" ht="15">
      <c r="A8" s="231" t="s">
        <v>1140</v>
      </c>
      <c r="B8" s="10" t="s">
        <v>344</v>
      </c>
      <c r="C8" s="10" t="s">
        <v>344</v>
      </c>
      <c r="D8" s="10" t="s">
        <v>344</v>
      </c>
      <c r="E8" s="10" t="s">
        <v>344</v>
      </c>
      <c r="F8" s="10" t="s">
        <v>344</v>
      </c>
      <c r="G8" s="10" t="s">
        <v>344</v>
      </c>
      <c r="H8" s="10" t="s">
        <v>484</v>
      </c>
      <c r="I8" s="5" t="s">
        <v>344</v>
      </c>
    </row>
    <row r="9" spans="1:9" ht="15">
      <c r="A9" s="231" t="s">
        <v>1142</v>
      </c>
      <c r="B9" s="10" t="s">
        <v>337</v>
      </c>
      <c r="C9" s="10" t="s">
        <v>337</v>
      </c>
      <c r="D9" s="10" t="s">
        <v>337</v>
      </c>
      <c r="E9" s="10" t="s">
        <v>337</v>
      </c>
      <c r="F9" s="10" t="s">
        <v>337</v>
      </c>
      <c r="G9" s="10" t="s">
        <v>337</v>
      </c>
      <c r="H9" s="10" t="s">
        <v>484</v>
      </c>
      <c r="I9" s="5" t="s">
        <v>337</v>
      </c>
    </row>
    <row r="10" spans="1:9" ht="15">
      <c r="A10" s="231" t="s">
        <v>1144</v>
      </c>
      <c r="B10" s="10" t="s">
        <v>338</v>
      </c>
      <c r="C10" s="10" t="s">
        <v>338</v>
      </c>
      <c r="D10" s="10" t="s">
        <v>338</v>
      </c>
      <c r="E10" s="10" t="s">
        <v>338</v>
      </c>
      <c r="F10" s="10" t="s">
        <v>338</v>
      </c>
      <c r="G10" s="10" t="s">
        <v>338</v>
      </c>
      <c r="H10" s="10" t="s">
        <v>484</v>
      </c>
      <c r="I10" s="5" t="s">
        <v>338</v>
      </c>
    </row>
    <row r="11" spans="1:9" ht="15">
      <c r="A11" s="231" t="s">
        <v>1146</v>
      </c>
      <c r="B11" s="10" t="s">
        <v>333</v>
      </c>
      <c r="C11" s="10" t="s">
        <v>333</v>
      </c>
      <c r="D11" s="10" t="s">
        <v>333</v>
      </c>
      <c r="E11" s="10" t="s">
        <v>333</v>
      </c>
      <c r="F11" s="10" t="s">
        <v>333</v>
      </c>
      <c r="G11" s="10" t="s">
        <v>333</v>
      </c>
      <c r="H11" s="10" t="s">
        <v>484</v>
      </c>
      <c r="I11" s="5" t="s">
        <v>333</v>
      </c>
    </row>
    <row r="12" spans="1:9" ht="15">
      <c r="A12" s="231" t="s">
        <v>1148</v>
      </c>
      <c r="B12" s="10" t="s">
        <v>345</v>
      </c>
      <c r="C12" s="10" t="s">
        <v>345</v>
      </c>
      <c r="D12" s="10" t="s">
        <v>345</v>
      </c>
      <c r="E12" s="10" t="s">
        <v>345</v>
      </c>
      <c r="F12" s="10" t="s">
        <v>345</v>
      </c>
      <c r="G12" s="10" t="s">
        <v>345</v>
      </c>
      <c r="H12" s="10" t="s">
        <v>484</v>
      </c>
      <c r="I12" s="5" t="s">
        <v>345</v>
      </c>
    </row>
    <row r="13" spans="1:9" ht="15">
      <c r="A13" s="231" t="s">
        <v>1150</v>
      </c>
      <c r="B13" s="10" t="s">
        <v>1221</v>
      </c>
      <c r="C13" s="10" t="s">
        <v>1221</v>
      </c>
      <c r="D13" s="10" t="s">
        <v>1221</v>
      </c>
      <c r="E13" s="10" t="s">
        <v>1221</v>
      </c>
      <c r="F13" s="10" t="s">
        <v>1221</v>
      </c>
      <c r="G13" s="10" t="s">
        <v>1221</v>
      </c>
      <c r="H13" s="10" t="s">
        <v>481</v>
      </c>
      <c r="I13" s="5" t="s">
        <v>1221</v>
      </c>
    </row>
    <row r="14" spans="1:9" ht="15">
      <c r="A14" s="231" t="s">
        <v>1223</v>
      </c>
      <c r="B14" s="10" t="s">
        <v>1224</v>
      </c>
      <c r="C14" s="10" t="s">
        <v>1224</v>
      </c>
      <c r="D14" s="10" t="s">
        <v>1224</v>
      </c>
      <c r="E14" s="10" t="s">
        <v>1224</v>
      </c>
      <c r="F14" s="10" t="s">
        <v>1224</v>
      </c>
      <c r="G14" s="10" t="s">
        <v>1224</v>
      </c>
      <c r="H14" s="10" t="s">
        <v>485</v>
      </c>
      <c r="I14" s="5" t="s">
        <v>1224</v>
      </c>
    </row>
    <row r="15" spans="1:9" ht="15">
      <c r="A15" s="231" t="s">
        <v>1226</v>
      </c>
      <c r="B15" s="10" t="s">
        <v>1227</v>
      </c>
      <c r="C15" s="10" t="s">
        <v>1227</v>
      </c>
      <c r="D15" s="10" t="s">
        <v>1227</v>
      </c>
      <c r="E15" s="10" t="s">
        <v>1227</v>
      </c>
      <c r="F15" s="10" t="s">
        <v>1227</v>
      </c>
      <c r="G15" s="10" t="s">
        <v>1227</v>
      </c>
      <c r="H15" s="10" t="s">
        <v>484</v>
      </c>
      <c r="I15" s="5" t="s">
        <v>1227</v>
      </c>
    </row>
    <row r="16" spans="1:9" ht="15">
      <c r="A16" s="231" t="s">
        <v>1229</v>
      </c>
      <c r="B16" s="10" t="s">
        <v>1230</v>
      </c>
      <c r="C16" s="10" t="s">
        <v>1230</v>
      </c>
      <c r="D16" s="10" t="s">
        <v>1230</v>
      </c>
      <c r="E16" s="10" t="s">
        <v>1230</v>
      </c>
      <c r="F16" s="10" t="s">
        <v>1230</v>
      </c>
      <c r="G16" s="10" t="s">
        <v>1230</v>
      </c>
      <c r="H16" s="10" t="s">
        <v>484</v>
      </c>
      <c r="I16" s="5" t="s">
        <v>1230</v>
      </c>
    </row>
    <row r="17" spans="1:9" ht="15">
      <c r="A17" s="231" t="s">
        <v>1233</v>
      </c>
      <c r="B17" s="10" t="s">
        <v>1234</v>
      </c>
      <c r="C17" s="10" t="s">
        <v>1234</v>
      </c>
      <c r="D17" s="10" t="s">
        <v>1234</v>
      </c>
      <c r="E17" s="10" t="s">
        <v>1234</v>
      </c>
      <c r="F17" s="10" t="s">
        <v>1234</v>
      </c>
      <c r="G17" s="10" t="s">
        <v>1234</v>
      </c>
      <c r="H17" s="10" t="s">
        <v>484</v>
      </c>
      <c r="I17" s="5" t="s">
        <v>1234</v>
      </c>
    </row>
    <row r="18" spans="1:9" ht="15">
      <c r="A18" s="231" t="s">
        <v>1237</v>
      </c>
      <c r="B18" s="10" t="s">
        <v>1238</v>
      </c>
      <c r="C18" s="10" t="s">
        <v>1238</v>
      </c>
      <c r="D18" s="10" t="s">
        <v>1238</v>
      </c>
      <c r="E18" s="10" t="s">
        <v>1238</v>
      </c>
      <c r="F18" s="10" t="s">
        <v>1238</v>
      </c>
      <c r="G18" s="10" t="s">
        <v>1238</v>
      </c>
      <c r="H18" s="10" t="s">
        <v>484</v>
      </c>
      <c r="I18" s="5" t="s">
        <v>1238</v>
      </c>
    </row>
    <row r="19" spans="1:9" ht="15">
      <c r="A19" s="231" t="s">
        <v>1241</v>
      </c>
      <c r="B19" s="10" t="s">
        <v>346</v>
      </c>
      <c r="C19" s="10" t="s">
        <v>346</v>
      </c>
      <c r="D19" s="10" t="s">
        <v>346</v>
      </c>
      <c r="E19" s="10" t="s">
        <v>346</v>
      </c>
      <c r="F19" s="10" t="s">
        <v>346</v>
      </c>
      <c r="G19" s="10" t="s">
        <v>346</v>
      </c>
      <c r="H19" s="10" t="s">
        <v>484</v>
      </c>
      <c r="I19" s="5" t="s">
        <v>346</v>
      </c>
    </row>
    <row r="20" spans="1:9" ht="15">
      <c r="A20" s="231" t="s">
        <v>1244</v>
      </c>
      <c r="B20" s="10" t="s">
        <v>1245</v>
      </c>
      <c r="C20" s="10" t="s">
        <v>1245</v>
      </c>
      <c r="D20" s="10" t="s">
        <v>1245</v>
      </c>
      <c r="E20" s="10" t="s">
        <v>1245</v>
      </c>
      <c r="F20" s="10" t="s">
        <v>1245</v>
      </c>
      <c r="G20" s="10" t="s">
        <v>1245</v>
      </c>
      <c r="H20" s="10" t="s">
        <v>484</v>
      </c>
      <c r="I20" s="5" t="s">
        <v>1245</v>
      </c>
    </row>
    <row r="21" spans="1:9" ht="15">
      <c r="A21" s="231" t="s">
        <v>1248</v>
      </c>
      <c r="B21" s="10" t="s">
        <v>1132</v>
      </c>
      <c r="C21" s="10" t="s">
        <v>1132</v>
      </c>
      <c r="D21" s="10" t="s">
        <v>1132</v>
      </c>
      <c r="E21" s="10" t="s">
        <v>1132</v>
      </c>
      <c r="F21" s="10" t="s">
        <v>1132</v>
      </c>
      <c r="G21" s="10" t="s">
        <v>1132</v>
      </c>
      <c r="H21" s="10" t="s">
        <v>481</v>
      </c>
      <c r="I21" s="5" t="s">
        <v>1132</v>
      </c>
    </row>
    <row r="22" spans="1:9" ht="15">
      <c r="A22" s="231" t="s">
        <v>1250</v>
      </c>
      <c r="B22" s="10" t="s">
        <v>1251</v>
      </c>
      <c r="C22" s="10" t="s">
        <v>1251</v>
      </c>
      <c r="D22" s="10" t="s">
        <v>1251</v>
      </c>
      <c r="E22" s="10" t="s">
        <v>1251</v>
      </c>
      <c r="F22" s="10" t="s">
        <v>1251</v>
      </c>
      <c r="G22" s="10" t="s">
        <v>1251</v>
      </c>
      <c r="H22" s="10" t="s">
        <v>484</v>
      </c>
      <c r="I22" s="5" t="s">
        <v>1251</v>
      </c>
    </row>
    <row r="23" spans="1:9" ht="15">
      <c r="A23" s="231" t="s">
        <v>1254</v>
      </c>
      <c r="B23" s="10" t="s">
        <v>1255</v>
      </c>
      <c r="C23" s="10" t="s">
        <v>1255</v>
      </c>
      <c r="D23" s="10" t="s">
        <v>1255</v>
      </c>
      <c r="E23" s="10" t="s">
        <v>1255</v>
      </c>
      <c r="F23" s="10" t="s">
        <v>1255</v>
      </c>
      <c r="G23" s="10" t="s">
        <v>1255</v>
      </c>
      <c r="H23" s="10" t="s">
        <v>484</v>
      </c>
      <c r="I23" s="5" t="s">
        <v>1255</v>
      </c>
    </row>
    <row r="24" spans="1:9" ht="15">
      <c r="A24" s="231" t="s">
        <v>1258</v>
      </c>
      <c r="B24" s="10" t="s">
        <v>1259</v>
      </c>
      <c r="C24" s="10" t="s">
        <v>1259</v>
      </c>
      <c r="D24" s="10" t="s">
        <v>1259</v>
      </c>
      <c r="E24" s="10" t="s">
        <v>1259</v>
      </c>
      <c r="F24" s="10" t="s">
        <v>1259</v>
      </c>
      <c r="G24" s="10" t="s">
        <v>1259</v>
      </c>
      <c r="H24" s="10" t="s">
        <v>484</v>
      </c>
      <c r="I24" s="5" t="s">
        <v>1259</v>
      </c>
    </row>
    <row r="25" spans="1:9" ht="15">
      <c r="A25" s="231" t="s">
        <v>1262</v>
      </c>
      <c r="B25" s="10" t="s">
        <v>1263</v>
      </c>
      <c r="C25" s="10" t="s">
        <v>1263</v>
      </c>
      <c r="D25" s="10" t="s">
        <v>1263</v>
      </c>
      <c r="E25" s="10" t="s">
        <v>1263</v>
      </c>
      <c r="F25" s="10" t="s">
        <v>1263</v>
      </c>
      <c r="G25" s="10" t="s">
        <v>1263</v>
      </c>
      <c r="H25" s="10" t="s">
        <v>484</v>
      </c>
      <c r="I25" s="5" t="s">
        <v>1263</v>
      </c>
    </row>
    <row r="26" spans="1:9" ht="15">
      <c r="A26" s="231" t="s">
        <v>1266</v>
      </c>
      <c r="B26" s="10" t="s">
        <v>1152</v>
      </c>
      <c r="C26" s="10" t="s">
        <v>1152</v>
      </c>
      <c r="D26" s="10" t="s">
        <v>1152</v>
      </c>
      <c r="E26" s="10" t="s">
        <v>1152</v>
      </c>
      <c r="F26" s="10" t="s">
        <v>1152</v>
      </c>
      <c r="G26" s="10" t="s">
        <v>1152</v>
      </c>
      <c r="H26" s="10" t="s">
        <v>484</v>
      </c>
      <c r="I26" s="5" t="s">
        <v>1152</v>
      </c>
    </row>
    <row r="27" spans="1:9" ht="15">
      <c r="A27" s="231" t="s">
        <v>1269</v>
      </c>
      <c r="B27" s="10" t="s">
        <v>1153</v>
      </c>
      <c r="C27" s="10" t="s">
        <v>1153</v>
      </c>
      <c r="D27" s="10" t="s">
        <v>1153</v>
      </c>
      <c r="E27" s="10" t="s">
        <v>1153</v>
      </c>
      <c r="F27" s="10" t="s">
        <v>1153</v>
      </c>
      <c r="G27" s="10" t="s">
        <v>1153</v>
      </c>
      <c r="H27" s="10" t="s">
        <v>484</v>
      </c>
      <c r="I27" s="5" t="s">
        <v>1153</v>
      </c>
    </row>
    <row r="28" spans="1:9" ht="15">
      <c r="A28" s="231" t="s">
        <v>1272</v>
      </c>
      <c r="B28" s="10" t="s">
        <v>334</v>
      </c>
      <c r="C28" s="10" t="s">
        <v>334</v>
      </c>
      <c r="D28" s="10" t="s">
        <v>334</v>
      </c>
      <c r="E28" s="10" t="s">
        <v>334</v>
      </c>
      <c r="F28" s="10" t="s">
        <v>334</v>
      </c>
      <c r="G28" s="10" t="s">
        <v>334</v>
      </c>
      <c r="H28" s="10" t="s">
        <v>484</v>
      </c>
      <c r="I28" s="5" t="s">
        <v>334</v>
      </c>
    </row>
    <row r="29" spans="1:9" ht="15">
      <c r="A29" s="231" t="s">
        <v>1275</v>
      </c>
      <c r="B29" s="10" t="s">
        <v>1221</v>
      </c>
      <c r="C29" s="10" t="s">
        <v>1221</v>
      </c>
      <c r="D29" s="10" t="s">
        <v>1221</v>
      </c>
      <c r="E29" s="10" t="s">
        <v>1221</v>
      </c>
      <c r="F29" s="10" t="s">
        <v>1221</v>
      </c>
      <c r="G29" s="10" t="s">
        <v>1221</v>
      </c>
      <c r="H29" s="10" t="s">
        <v>481</v>
      </c>
      <c r="I29" s="5" t="s">
        <v>1221</v>
      </c>
    </row>
    <row r="30" spans="1:9" ht="15">
      <c r="A30" s="231" t="s">
        <v>1277</v>
      </c>
      <c r="B30" s="10" t="s">
        <v>1278</v>
      </c>
      <c r="C30" s="10" t="s">
        <v>1278</v>
      </c>
      <c r="D30" s="10" t="s">
        <v>1278</v>
      </c>
      <c r="E30" s="10" t="s">
        <v>1278</v>
      </c>
      <c r="F30" s="10" t="s">
        <v>1278</v>
      </c>
      <c r="G30" s="10" t="s">
        <v>1278</v>
      </c>
      <c r="H30" s="10" t="s">
        <v>484</v>
      </c>
      <c r="I30" s="5" t="s">
        <v>1278</v>
      </c>
    </row>
    <row r="31" spans="1:9" ht="15">
      <c r="A31" s="231" t="s">
        <v>1281</v>
      </c>
      <c r="B31" s="10" t="s">
        <v>1282</v>
      </c>
      <c r="C31" s="10" t="s">
        <v>1282</v>
      </c>
      <c r="D31" s="10" t="s">
        <v>1282</v>
      </c>
      <c r="E31" s="10" t="s">
        <v>1282</v>
      </c>
      <c r="F31" s="10" t="s">
        <v>1282</v>
      </c>
      <c r="G31" s="10" t="s">
        <v>1282</v>
      </c>
      <c r="H31" s="10" t="s">
        <v>484</v>
      </c>
      <c r="I31" s="5" t="s">
        <v>1282</v>
      </c>
    </row>
    <row r="32" spans="1:9" ht="15">
      <c r="A32" s="231" t="s">
        <v>1284</v>
      </c>
      <c r="B32" s="10" t="s">
        <v>1285</v>
      </c>
      <c r="C32" s="10" t="s">
        <v>1285</v>
      </c>
      <c r="D32" s="10" t="s">
        <v>1285</v>
      </c>
      <c r="E32" s="10" t="s">
        <v>1285</v>
      </c>
      <c r="F32" s="10" t="s">
        <v>1285</v>
      </c>
      <c r="G32" s="10" t="s">
        <v>1285</v>
      </c>
      <c r="H32" s="10" t="s">
        <v>484</v>
      </c>
      <c r="I32" s="5" t="s">
        <v>1285</v>
      </c>
    </row>
    <row r="33" spans="1:9" ht="15">
      <c r="A33" s="231" t="s">
        <v>1287</v>
      </c>
      <c r="B33" s="10" t="s">
        <v>1288</v>
      </c>
      <c r="C33" s="10" t="s">
        <v>1288</v>
      </c>
      <c r="D33" s="10" t="s">
        <v>1288</v>
      </c>
      <c r="E33" s="10" t="s">
        <v>1288</v>
      </c>
      <c r="F33" s="10" t="s">
        <v>1288</v>
      </c>
      <c r="G33" s="10" t="s">
        <v>1288</v>
      </c>
      <c r="H33" s="10" t="s">
        <v>484</v>
      </c>
      <c r="I33" s="5" t="s">
        <v>1288</v>
      </c>
    </row>
    <row r="34" spans="1:9" ht="15">
      <c r="A34" s="231" t="s">
        <v>1291</v>
      </c>
      <c r="B34" s="10" t="s">
        <v>1292</v>
      </c>
      <c r="C34" s="10" t="s">
        <v>1292</v>
      </c>
      <c r="D34" s="10" t="s">
        <v>1292</v>
      </c>
      <c r="E34" s="10" t="s">
        <v>1292</v>
      </c>
      <c r="F34" s="10" t="s">
        <v>1292</v>
      </c>
      <c r="G34" s="10" t="s">
        <v>1292</v>
      </c>
      <c r="H34" s="10" t="s">
        <v>484</v>
      </c>
      <c r="I34" s="5" t="s">
        <v>1292</v>
      </c>
    </row>
    <row r="35" spans="1:9" ht="15">
      <c r="A35" s="231" t="s">
        <v>1294</v>
      </c>
      <c r="B35" s="10" t="s">
        <v>1295</v>
      </c>
      <c r="C35" s="10" t="s">
        <v>1295</v>
      </c>
      <c r="D35" s="10" t="s">
        <v>1295</v>
      </c>
      <c r="E35" s="10" t="s">
        <v>1295</v>
      </c>
      <c r="F35" s="10" t="s">
        <v>1295</v>
      </c>
      <c r="G35" s="10" t="s">
        <v>1295</v>
      </c>
      <c r="H35" s="10" t="s">
        <v>484</v>
      </c>
      <c r="I35" s="5" t="s">
        <v>1295</v>
      </c>
    </row>
    <row r="36" spans="1:9" ht="15">
      <c r="A36" s="231" t="s">
        <v>1298</v>
      </c>
      <c r="B36" s="10" t="s">
        <v>1299</v>
      </c>
      <c r="C36" s="10" t="s">
        <v>1299</v>
      </c>
      <c r="D36" s="10" t="s">
        <v>1299</v>
      </c>
      <c r="E36" s="10" t="s">
        <v>1299</v>
      </c>
      <c r="F36" s="10" t="s">
        <v>1299</v>
      </c>
      <c r="G36" s="10" t="s">
        <v>1299</v>
      </c>
      <c r="H36" s="10" t="s">
        <v>484</v>
      </c>
      <c r="I36" s="5" t="s">
        <v>1299</v>
      </c>
    </row>
    <row r="37" spans="1:9" ht="15">
      <c r="A37" s="231" t="s">
        <v>1301</v>
      </c>
      <c r="B37" s="10" t="s">
        <v>1132</v>
      </c>
      <c r="C37" s="10" t="s">
        <v>1132</v>
      </c>
      <c r="D37" s="10" t="s">
        <v>1132</v>
      </c>
      <c r="E37" s="10" t="s">
        <v>1132</v>
      </c>
      <c r="F37" s="10" t="s">
        <v>1132</v>
      </c>
      <c r="G37" s="10" t="s">
        <v>1132</v>
      </c>
      <c r="H37" s="10" t="s">
        <v>481</v>
      </c>
      <c r="I37" s="5" t="s">
        <v>1132</v>
      </c>
    </row>
    <row r="38" spans="1:9" ht="15">
      <c r="A38" s="231" t="s">
        <v>1303</v>
      </c>
      <c r="B38" s="10" t="s">
        <v>1154</v>
      </c>
      <c r="C38" s="10" t="s">
        <v>1154</v>
      </c>
      <c r="D38" s="10" t="s">
        <v>1154</v>
      </c>
      <c r="E38" s="10" t="s">
        <v>1154</v>
      </c>
      <c r="F38" s="10" t="s">
        <v>1154</v>
      </c>
      <c r="G38" s="10" t="s">
        <v>1154</v>
      </c>
      <c r="H38" s="10" t="s">
        <v>484</v>
      </c>
      <c r="I38" s="5" t="s">
        <v>1154</v>
      </c>
    </row>
    <row r="39" spans="1:9" ht="15">
      <c r="A39" s="231" t="s">
        <v>1305</v>
      </c>
      <c r="B39" s="10" t="s">
        <v>1155</v>
      </c>
      <c r="C39" s="10" t="s">
        <v>1155</v>
      </c>
      <c r="D39" s="10" t="s">
        <v>1155</v>
      </c>
      <c r="E39" s="10" t="s">
        <v>1155</v>
      </c>
      <c r="F39" s="10" t="s">
        <v>1155</v>
      </c>
      <c r="G39" s="10" t="s">
        <v>1155</v>
      </c>
      <c r="H39" s="10" t="s">
        <v>484</v>
      </c>
      <c r="I39" s="5" t="s">
        <v>1155</v>
      </c>
    </row>
    <row r="40" spans="1:9" ht="15">
      <c r="A40" s="231" t="s">
        <v>1307</v>
      </c>
      <c r="B40" s="10" t="s">
        <v>1157</v>
      </c>
      <c r="C40" s="10" t="s">
        <v>1157</v>
      </c>
      <c r="D40" s="10" t="s">
        <v>1157</v>
      </c>
      <c r="E40" s="10" t="s">
        <v>1157</v>
      </c>
      <c r="F40" s="10" t="s">
        <v>1157</v>
      </c>
      <c r="G40" s="10" t="s">
        <v>1157</v>
      </c>
      <c r="H40" s="10" t="s">
        <v>484</v>
      </c>
      <c r="I40" s="5" t="s">
        <v>1157</v>
      </c>
    </row>
    <row r="41" spans="1:9" ht="15">
      <c r="A41" s="231" t="s">
        <v>1309</v>
      </c>
      <c r="B41" s="10" t="s">
        <v>1158</v>
      </c>
      <c r="C41" s="10" t="s">
        <v>1158</v>
      </c>
      <c r="D41" s="10" t="s">
        <v>1158</v>
      </c>
      <c r="E41" s="10" t="s">
        <v>1158</v>
      </c>
      <c r="F41" s="10" t="s">
        <v>1158</v>
      </c>
      <c r="G41" s="10" t="s">
        <v>1158</v>
      </c>
      <c r="H41" s="10" t="s">
        <v>484</v>
      </c>
      <c r="I41" s="5" t="s">
        <v>1158</v>
      </c>
    </row>
    <row r="42" spans="1:9" ht="15">
      <c r="A42" s="231" t="s">
        <v>1311</v>
      </c>
      <c r="B42" s="10" t="s">
        <v>1160</v>
      </c>
      <c r="C42" s="10" t="s">
        <v>1160</v>
      </c>
      <c r="D42" s="10" t="s">
        <v>1160</v>
      </c>
      <c r="E42" s="10" t="s">
        <v>1160</v>
      </c>
      <c r="F42" s="10" t="s">
        <v>1160</v>
      </c>
      <c r="G42" s="10" t="s">
        <v>1160</v>
      </c>
      <c r="H42" s="10" t="s">
        <v>484</v>
      </c>
      <c r="I42" s="5" t="s">
        <v>1160</v>
      </c>
    </row>
    <row r="43" spans="1:9" ht="15">
      <c r="A43" s="231" t="s">
        <v>1313</v>
      </c>
      <c r="B43" s="10" t="s">
        <v>1161</v>
      </c>
      <c r="C43" s="10" t="s">
        <v>1161</v>
      </c>
      <c r="D43" s="10" t="s">
        <v>1161</v>
      </c>
      <c r="E43" s="10" t="s">
        <v>1161</v>
      </c>
      <c r="F43" s="10" t="s">
        <v>1161</v>
      </c>
      <c r="G43" s="10" t="s">
        <v>1161</v>
      </c>
      <c r="H43" s="10" t="s">
        <v>484</v>
      </c>
      <c r="I43" s="5" t="s">
        <v>1161</v>
      </c>
    </row>
    <row r="44" spans="1:9" ht="15">
      <c r="A44" s="231" t="s">
        <v>1315</v>
      </c>
      <c r="B44" s="10" t="s">
        <v>1162</v>
      </c>
      <c r="C44" s="10" t="s">
        <v>1162</v>
      </c>
      <c r="D44" s="10" t="s">
        <v>1162</v>
      </c>
      <c r="E44" s="10" t="s">
        <v>1162</v>
      </c>
      <c r="F44" s="10" t="s">
        <v>1162</v>
      </c>
      <c r="G44" s="10" t="s">
        <v>1162</v>
      </c>
      <c r="H44" s="10" t="s">
        <v>484</v>
      </c>
      <c r="I44" s="5" t="s">
        <v>1162</v>
      </c>
    </row>
    <row r="45" spans="1:9" ht="15">
      <c r="A45" s="231" t="s">
        <v>1317</v>
      </c>
      <c r="B45" s="10" t="s">
        <v>1221</v>
      </c>
      <c r="C45" s="10" t="s">
        <v>1221</v>
      </c>
      <c r="D45" s="10" t="s">
        <v>1221</v>
      </c>
      <c r="E45" s="10" t="s">
        <v>1221</v>
      </c>
      <c r="F45" s="10" t="s">
        <v>1221</v>
      </c>
      <c r="G45" s="10" t="s">
        <v>1221</v>
      </c>
      <c r="H45" s="10" t="s">
        <v>481</v>
      </c>
      <c r="I45" s="5" t="s">
        <v>1221</v>
      </c>
    </row>
    <row r="46" spans="1:9" ht="15">
      <c r="A46" s="231" t="s">
        <v>1319</v>
      </c>
      <c r="B46" s="10" t="s">
        <v>1163</v>
      </c>
      <c r="C46" s="10" t="s">
        <v>1163</v>
      </c>
      <c r="D46" s="10" t="s">
        <v>1163</v>
      </c>
      <c r="E46" s="10" t="s">
        <v>1163</v>
      </c>
      <c r="F46" s="10" t="s">
        <v>1163</v>
      </c>
      <c r="G46" s="10" t="s">
        <v>1163</v>
      </c>
      <c r="H46" s="10" t="s">
        <v>484</v>
      </c>
      <c r="I46" s="5" t="s">
        <v>1163</v>
      </c>
    </row>
    <row r="47" spans="1:9" ht="15">
      <c r="A47" s="231" t="s">
        <v>1321</v>
      </c>
      <c r="B47" s="10" t="s">
        <v>1322</v>
      </c>
      <c r="C47" s="10" t="s">
        <v>1322</v>
      </c>
      <c r="D47" s="10" t="s">
        <v>1322</v>
      </c>
      <c r="E47" s="10" t="s">
        <v>1322</v>
      </c>
      <c r="F47" s="10" t="s">
        <v>1322</v>
      </c>
      <c r="G47" s="10" t="s">
        <v>1322</v>
      </c>
      <c r="H47" s="10" t="s">
        <v>484</v>
      </c>
      <c r="I47" s="5" t="s">
        <v>1322</v>
      </c>
    </row>
    <row r="48" spans="1:9" ht="15">
      <c r="A48" s="231" t="s">
        <v>1324</v>
      </c>
      <c r="B48" s="10" t="s">
        <v>1325</v>
      </c>
      <c r="C48" s="10" t="s">
        <v>1325</v>
      </c>
      <c r="D48" s="10" t="s">
        <v>1325</v>
      </c>
      <c r="E48" s="10" t="s">
        <v>1325</v>
      </c>
      <c r="F48" s="10" t="s">
        <v>1325</v>
      </c>
      <c r="G48" s="10" t="s">
        <v>1325</v>
      </c>
      <c r="H48" s="10" t="s">
        <v>484</v>
      </c>
      <c r="I48" s="5" t="s">
        <v>1325</v>
      </c>
    </row>
    <row r="49" spans="1:9" ht="15">
      <c r="A49" s="231" t="s">
        <v>1328</v>
      </c>
      <c r="B49" s="10" t="s">
        <v>1329</v>
      </c>
      <c r="C49" s="10" t="s">
        <v>1329</v>
      </c>
      <c r="D49" s="10" t="s">
        <v>1329</v>
      </c>
      <c r="E49" s="10" t="s">
        <v>1329</v>
      </c>
      <c r="F49" s="10" t="s">
        <v>1329</v>
      </c>
      <c r="G49" s="10" t="s">
        <v>1329</v>
      </c>
      <c r="H49" s="10" t="s">
        <v>484</v>
      </c>
      <c r="I49" s="5" t="s">
        <v>1329</v>
      </c>
    </row>
    <row r="50" spans="1:9" ht="15">
      <c r="A50" s="231" t="s">
        <v>1331</v>
      </c>
      <c r="B50" s="10" t="s">
        <v>1332</v>
      </c>
      <c r="C50" s="10" t="s">
        <v>1332</v>
      </c>
      <c r="D50" s="10" t="s">
        <v>1332</v>
      </c>
      <c r="E50" s="10" t="s">
        <v>1332</v>
      </c>
      <c r="F50" s="10" t="s">
        <v>1332</v>
      </c>
      <c r="G50" s="10" t="s">
        <v>1332</v>
      </c>
      <c r="H50" s="10" t="s">
        <v>484</v>
      </c>
      <c r="I50" s="5" t="s">
        <v>1332</v>
      </c>
    </row>
    <row r="51" spans="1:9" ht="15">
      <c r="A51" s="231" t="s">
        <v>1335</v>
      </c>
      <c r="B51" s="10" t="s">
        <v>1336</v>
      </c>
      <c r="C51" s="10" t="s">
        <v>1336</v>
      </c>
      <c r="D51" s="10" t="s">
        <v>1336</v>
      </c>
      <c r="E51" s="10" t="s">
        <v>1336</v>
      </c>
      <c r="F51" s="10" t="s">
        <v>1336</v>
      </c>
      <c r="G51" s="10" t="s">
        <v>1336</v>
      </c>
      <c r="H51" s="10" t="s">
        <v>484</v>
      </c>
      <c r="I51" s="5" t="s">
        <v>1336</v>
      </c>
    </row>
    <row r="52" spans="1:9" ht="15">
      <c r="A52" s="231" t="s">
        <v>1339</v>
      </c>
      <c r="B52" s="10" t="s">
        <v>1340</v>
      </c>
      <c r="C52" s="10" t="s">
        <v>1340</v>
      </c>
      <c r="D52" s="10" t="s">
        <v>1340</v>
      </c>
      <c r="E52" s="10" t="s">
        <v>1340</v>
      </c>
      <c r="F52" s="10" t="s">
        <v>1340</v>
      </c>
      <c r="G52" s="10" t="s">
        <v>1340</v>
      </c>
      <c r="H52" s="10" t="s">
        <v>484</v>
      </c>
      <c r="I52" s="5" t="s">
        <v>1340</v>
      </c>
    </row>
    <row r="53" spans="1:9" ht="15">
      <c r="A53" s="231" t="s">
        <v>1343</v>
      </c>
      <c r="B53" s="10" t="s">
        <v>1132</v>
      </c>
      <c r="C53" s="10" t="s">
        <v>1132</v>
      </c>
      <c r="D53" s="10" t="s">
        <v>1132</v>
      </c>
      <c r="E53" s="10" t="s">
        <v>1132</v>
      </c>
      <c r="F53" s="10" t="s">
        <v>1132</v>
      </c>
      <c r="G53" s="10" t="s">
        <v>1132</v>
      </c>
      <c r="H53" s="10" t="s">
        <v>481</v>
      </c>
      <c r="I53" s="5" t="s">
        <v>1132</v>
      </c>
    </row>
    <row r="54" spans="1:9" ht="15.75">
      <c r="A54" s="8" t="s">
        <v>1129</v>
      </c>
      <c r="B54" s="9" t="s">
        <v>1130</v>
      </c>
      <c r="C54" s="9" t="s">
        <v>1130</v>
      </c>
      <c r="D54" s="9" t="s">
        <v>1130</v>
      </c>
      <c r="E54" s="9" t="s">
        <v>1130</v>
      </c>
      <c r="F54" s="9" t="s">
        <v>1130</v>
      </c>
      <c r="G54" s="9" t="s">
        <v>1130</v>
      </c>
      <c r="H54" s="9"/>
      <c r="I54" s="244" t="s">
        <v>1130</v>
      </c>
    </row>
    <row r="55" spans="1:9" ht="15">
      <c r="A55" s="231" t="s">
        <v>1133</v>
      </c>
      <c r="B55" s="10" t="s">
        <v>1132</v>
      </c>
      <c r="C55" s="10" t="s">
        <v>1132</v>
      </c>
      <c r="D55" s="10" t="s">
        <v>1132</v>
      </c>
      <c r="E55" s="10" t="s">
        <v>1132</v>
      </c>
      <c r="F55" s="10" t="s">
        <v>1132</v>
      </c>
      <c r="G55" s="10" t="s">
        <v>1132</v>
      </c>
      <c r="H55" s="10" t="s">
        <v>481</v>
      </c>
      <c r="I55" s="5" t="s">
        <v>1132</v>
      </c>
    </row>
    <row r="56" spans="1:9" ht="15">
      <c r="A56" s="231" t="s">
        <v>1135</v>
      </c>
      <c r="B56" s="10" t="s">
        <v>1087</v>
      </c>
      <c r="C56" s="10" t="s">
        <v>1087</v>
      </c>
      <c r="D56" s="10" t="s">
        <v>1087</v>
      </c>
      <c r="E56" s="10" t="s">
        <v>1087</v>
      </c>
      <c r="F56" s="10" t="s">
        <v>1087</v>
      </c>
      <c r="G56" s="10" t="s">
        <v>1087</v>
      </c>
      <c r="H56" s="10" t="s">
        <v>484</v>
      </c>
      <c r="I56" s="5" t="s">
        <v>627</v>
      </c>
    </row>
    <row r="57" spans="1:9" ht="15">
      <c r="A57" s="231" t="s">
        <v>1137</v>
      </c>
      <c r="B57" s="10" t="s">
        <v>1132</v>
      </c>
      <c r="C57" s="10" t="s">
        <v>1132</v>
      </c>
      <c r="D57" s="10" t="s">
        <v>1132</v>
      </c>
      <c r="E57" s="10" t="s">
        <v>1132</v>
      </c>
      <c r="F57" s="10" t="s">
        <v>1132</v>
      </c>
      <c r="G57" s="10" t="s">
        <v>1132</v>
      </c>
      <c r="H57" s="10" t="s">
        <v>481</v>
      </c>
      <c r="I57" s="5" t="s">
        <v>1132</v>
      </c>
    </row>
    <row r="58" spans="1:9" ht="15">
      <c r="A58" s="231" t="s">
        <v>1139</v>
      </c>
      <c r="B58" s="10" t="s">
        <v>1088</v>
      </c>
      <c r="C58" s="10" t="s">
        <v>1088</v>
      </c>
      <c r="D58" s="10" t="s">
        <v>1088</v>
      </c>
      <c r="E58" s="10" t="s">
        <v>1088</v>
      </c>
      <c r="F58" s="10" t="s">
        <v>1088</v>
      </c>
      <c r="G58" s="10" t="s">
        <v>1088</v>
      </c>
      <c r="H58" s="10" t="s">
        <v>484</v>
      </c>
      <c r="I58" s="5" t="s">
        <v>628</v>
      </c>
    </row>
    <row r="59" spans="1:9" ht="15">
      <c r="A59" s="231" t="s">
        <v>1141</v>
      </c>
      <c r="B59" s="10" t="s">
        <v>341</v>
      </c>
      <c r="C59" s="10" t="s">
        <v>341</v>
      </c>
      <c r="D59" s="10" t="s">
        <v>341</v>
      </c>
      <c r="E59" s="10" t="s">
        <v>341</v>
      </c>
      <c r="F59" s="10" t="s">
        <v>341</v>
      </c>
      <c r="G59" s="10" t="s">
        <v>341</v>
      </c>
      <c r="H59" s="10" t="s">
        <v>484</v>
      </c>
      <c r="I59" s="5" t="s">
        <v>341</v>
      </c>
    </row>
    <row r="60" spans="1:9" ht="15">
      <c r="A60" s="231" t="s">
        <v>1143</v>
      </c>
      <c r="B60" s="232" t="s">
        <v>1603</v>
      </c>
      <c r="C60" s="232" t="s">
        <v>1603</v>
      </c>
      <c r="D60" s="232" t="s">
        <v>1603</v>
      </c>
      <c r="E60" s="232" t="s">
        <v>1603</v>
      </c>
      <c r="F60" s="232" t="s">
        <v>1603</v>
      </c>
      <c r="G60" s="232" t="s">
        <v>1603</v>
      </c>
      <c r="H60" s="10" t="s">
        <v>481</v>
      </c>
      <c r="I60" s="253" t="s">
        <v>629</v>
      </c>
    </row>
    <row r="61" spans="1:9" ht="15">
      <c r="A61" s="231" t="s">
        <v>1145</v>
      </c>
      <c r="B61" s="10" t="s">
        <v>335</v>
      </c>
      <c r="C61" s="10" t="s">
        <v>335</v>
      </c>
      <c r="D61" s="10" t="s">
        <v>335</v>
      </c>
      <c r="E61" s="10" t="s">
        <v>335</v>
      </c>
      <c r="F61" s="10" t="s">
        <v>335</v>
      </c>
      <c r="G61" s="10" t="s">
        <v>335</v>
      </c>
      <c r="H61" s="10" t="s">
        <v>486</v>
      </c>
      <c r="I61" s="5" t="s">
        <v>335</v>
      </c>
    </row>
    <row r="62" spans="1:9" ht="15">
      <c r="A62" s="231" t="s">
        <v>1147</v>
      </c>
      <c r="B62" s="232" t="s">
        <v>1604</v>
      </c>
      <c r="C62" s="232" t="s">
        <v>1604</v>
      </c>
      <c r="D62" s="232" t="s">
        <v>1604</v>
      </c>
      <c r="E62" s="232" t="s">
        <v>1604</v>
      </c>
      <c r="F62" s="232" t="s">
        <v>1604</v>
      </c>
      <c r="G62" s="232" t="s">
        <v>1604</v>
      </c>
      <c r="H62" s="10" t="s">
        <v>487</v>
      </c>
      <c r="I62" s="253" t="s">
        <v>1603</v>
      </c>
    </row>
    <row r="63" spans="1:9" s="235" customFormat="1" ht="15">
      <c r="A63" s="231" t="s">
        <v>1149</v>
      </c>
      <c r="B63" s="233" t="s">
        <v>1515</v>
      </c>
      <c r="C63" s="233" t="s">
        <v>1515</v>
      </c>
      <c r="D63" s="234" t="s">
        <v>1528</v>
      </c>
      <c r="E63" s="234" t="s">
        <v>1528</v>
      </c>
      <c r="F63" s="234" t="s">
        <v>1528</v>
      </c>
      <c r="G63" s="234" t="s">
        <v>1528</v>
      </c>
      <c r="H63" s="6" t="s">
        <v>503</v>
      </c>
      <c r="I63" s="254" t="s">
        <v>1515</v>
      </c>
    </row>
    <row r="64" spans="1:9" ht="15">
      <c r="A64" s="231" t="s">
        <v>1222</v>
      </c>
      <c r="B64" s="10" t="s">
        <v>1221</v>
      </c>
      <c r="C64" s="10" t="s">
        <v>1221</v>
      </c>
      <c r="D64" s="10" t="s">
        <v>1221</v>
      </c>
      <c r="E64" s="10" t="s">
        <v>1221</v>
      </c>
      <c r="F64" s="10" t="s">
        <v>1221</v>
      </c>
      <c r="G64" s="10" t="s">
        <v>1221</v>
      </c>
      <c r="H64" s="10" t="s">
        <v>487</v>
      </c>
      <c r="I64" s="5" t="s">
        <v>1221</v>
      </c>
    </row>
    <row r="65" spans="1:9" ht="15">
      <c r="A65" s="231" t="s">
        <v>1225</v>
      </c>
      <c r="B65" s="10" t="s">
        <v>347</v>
      </c>
      <c r="C65" s="10" t="s">
        <v>347</v>
      </c>
      <c r="D65" s="10" t="s">
        <v>347</v>
      </c>
      <c r="E65" s="10" t="s">
        <v>347</v>
      </c>
      <c r="F65" s="10" t="s">
        <v>347</v>
      </c>
      <c r="G65" s="10" t="s">
        <v>347</v>
      </c>
      <c r="H65" s="10" t="s">
        <v>486</v>
      </c>
      <c r="I65" s="5" t="s">
        <v>347</v>
      </c>
    </row>
    <row r="66" spans="1:9" ht="15">
      <c r="A66" s="231" t="s">
        <v>1228</v>
      </c>
      <c r="B66" s="232" t="s">
        <v>1604</v>
      </c>
      <c r="C66" s="232" t="s">
        <v>1604</v>
      </c>
      <c r="D66" s="232" t="s">
        <v>1604</v>
      </c>
      <c r="E66" s="232" t="s">
        <v>1604</v>
      </c>
      <c r="F66" s="232" t="s">
        <v>1604</v>
      </c>
      <c r="G66" s="232" t="s">
        <v>1604</v>
      </c>
      <c r="H66" s="10" t="s">
        <v>487</v>
      </c>
      <c r="I66" s="253" t="s">
        <v>1603</v>
      </c>
    </row>
    <row r="67" spans="1:9" ht="15">
      <c r="A67" s="231" t="s">
        <v>1231</v>
      </c>
      <c r="B67" s="10" t="s">
        <v>1232</v>
      </c>
      <c r="C67" s="10" t="s">
        <v>1232</v>
      </c>
      <c r="D67" s="10" t="s">
        <v>1232</v>
      </c>
      <c r="E67" s="10" t="s">
        <v>1232</v>
      </c>
      <c r="F67" s="10" t="s">
        <v>1232</v>
      </c>
      <c r="G67" s="10" t="s">
        <v>1232</v>
      </c>
      <c r="H67" s="10" t="s">
        <v>486</v>
      </c>
      <c r="I67" s="5" t="s">
        <v>1232</v>
      </c>
    </row>
    <row r="68" spans="1:9" ht="15">
      <c r="A68" s="231" t="s">
        <v>1235</v>
      </c>
      <c r="B68" s="10" t="s">
        <v>1236</v>
      </c>
      <c r="C68" s="10" t="s">
        <v>1236</v>
      </c>
      <c r="D68" s="10" t="s">
        <v>1236</v>
      </c>
      <c r="E68" s="10" t="s">
        <v>1236</v>
      </c>
      <c r="F68" s="10" t="s">
        <v>1236</v>
      </c>
      <c r="G68" s="10" t="s">
        <v>1236</v>
      </c>
      <c r="H68" s="10" t="s">
        <v>486</v>
      </c>
      <c r="I68" s="5" t="s">
        <v>1236</v>
      </c>
    </row>
    <row r="69" spans="1:9" ht="15">
      <c r="A69" s="231" t="s">
        <v>1239</v>
      </c>
      <c r="B69" s="10" t="s">
        <v>1240</v>
      </c>
      <c r="C69" s="10" t="s">
        <v>1240</v>
      </c>
      <c r="D69" s="10" t="s">
        <v>1240</v>
      </c>
      <c r="E69" s="10" t="s">
        <v>1240</v>
      </c>
      <c r="F69" s="10" t="s">
        <v>1240</v>
      </c>
      <c r="G69" s="10" t="s">
        <v>1240</v>
      </c>
      <c r="H69" s="10" t="s">
        <v>486</v>
      </c>
      <c r="I69" s="5" t="s">
        <v>1240</v>
      </c>
    </row>
    <row r="70" spans="1:9" ht="15">
      <c r="A70" s="231" t="s">
        <v>1242</v>
      </c>
      <c r="B70" s="10" t="s">
        <v>1243</v>
      </c>
      <c r="C70" s="10" t="s">
        <v>1243</v>
      </c>
      <c r="D70" s="10" t="s">
        <v>1243</v>
      </c>
      <c r="E70" s="10" t="s">
        <v>1243</v>
      </c>
      <c r="F70" s="10" t="s">
        <v>1243</v>
      </c>
      <c r="G70" s="10" t="s">
        <v>1243</v>
      </c>
      <c r="H70" s="10" t="s">
        <v>486</v>
      </c>
      <c r="I70" s="5" t="s">
        <v>1243</v>
      </c>
    </row>
    <row r="71" spans="1:9" ht="15">
      <c r="A71" s="231" t="s">
        <v>1246</v>
      </c>
      <c r="B71" s="10" t="s">
        <v>1247</v>
      </c>
      <c r="C71" s="10" t="s">
        <v>1247</v>
      </c>
      <c r="D71" s="10" t="s">
        <v>1247</v>
      </c>
      <c r="E71" s="10" t="s">
        <v>1247</v>
      </c>
      <c r="F71" s="10" t="s">
        <v>1247</v>
      </c>
      <c r="G71" s="10" t="s">
        <v>1247</v>
      </c>
      <c r="H71" s="10" t="s">
        <v>486</v>
      </c>
      <c r="I71" s="5" t="s">
        <v>1247</v>
      </c>
    </row>
    <row r="72" spans="1:9" ht="15">
      <c r="A72" s="231" t="s">
        <v>1249</v>
      </c>
      <c r="B72" s="10" t="s">
        <v>1132</v>
      </c>
      <c r="C72" s="10" t="s">
        <v>1132</v>
      </c>
      <c r="D72" s="10" t="s">
        <v>1132</v>
      </c>
      <c r="E72" s="10" t="s">
        <v>1132</v>
      </c>
      <c r="F72" s="10" t="s">
        <v>1132</v>
      </c>
      <c r="G72" s="10" t="s">
        <v>1132</v>
      </c>
      <c r="H72" s="10" t="s">
        <v>487</v>
      </c>
      <c r="I72" s="5" t="s">
        <v>1132</v>
      </c>
    </row>
    <row r="73" spans="1:9" ht="15">
      <c r="A73" s="231" t="s">
        <v>1252</v>
      </c>
      <c r="B73" s="10" t="s">
        <v>1253</v>
      </c>
      <c r="C73" s="10" t="s">
        <v>1253</v>
      </c>
      <c r="D73" s="10" t="s">
        <v>1253</v>
      </c>
      <c r="E73" s="10" t="s">
        <v>1253</v>
      </c>
      <c r="F73" s="10" t="s">
        <v>1253</v>
      </c>
      <c r="G73" s="10" t="s">
        <v>1253</v>
      </c>
      <c r="H73" s="10" t="s">
        <v>488</v>
      </c>
      <c r="I73" s="5" t="s">
        <v>1253</v>
      </c>
    </row>
    <row r="74" spans="1:9" ht="15">
      <c r="A74" s="231" t="s">
        <v>1256</v>
      </c>
      <c r="B74" s="10" t="s">
        <v>1257</v>
      </c>
      <c r="C74" s="10" t="s">
        <v>1257</v>
      </c>
      <c r="D74" s="10" t="s">
        <v>1257</v>
      </c>
      <c r="E74" s="10" t="s">
        <v>1257</v>
      </c>
      <c r="F74" s="10" t="s">
        <v>1257</v>
      </c>
      <c r="G74" s="10" t="s">
        <v>1257</v>
      </c>
      <c r="H74" s="10" t="s">
        <v>488</v>
      </c>
      <c r="I74" s="5" t="s">
        <v>1257</v>
      </c>
    </row>
    <row r="75" spans="1:9" ht="15">
      <c r="A75" s="231" t="s">
        <v>1260</v>
      </c>
      <c r="B75" s="10" t="s">
        <v>1261</v>
      </c>
      <c r="C75" s="10" t="s">
        <v>1261</v>
      </c>
      <c r="D75" s="10" t="s">
        <v>1261</v>
      </c>
      <c r="E75" s="10" t="s">
        <v>1261</v>
      </c>
      <c r="F75" s="10" t="s">
        <v>1261</v>
      </c>
      <c r="G75" s="10" t="s">
        <v>1261</v>
      </c>
      <c r="H75" s="10" t="s">
        <v>488</v>
      </c>
      <c r="I75" s="5" t="s">
        <v>1261</v>
      </c>
    </row>
    <row r="76" spans="1:9" ht="15">
      <c r="A76" s="231" t="s">
        <v>1264</v>
      </c>
      <c r="B76" s="10" t="s">
        <v>1265</v>
      </c>
      <c r="C76" s="10" t="s">
        <v>1265</v>
      </c>
      <c r="D76" s="10" t="s">
        <v>1265</v>
      </c>
      <c r="E76" s="10" t="s">
        <v>1265</v>
      </c>
      <c r="F76" s="10" t="s">
        <v>1265</v>
      </c>
      <c r="G76" s="10" t="s">
        <v>1265</v>
      </c>
      <c r="H76" s="10" t="s">
        <v>488</v>
      </c>
      <c r="I76" s="5" t="s">
        <v>1205</v>
      </c>
    </row>
    <row r="77" spans="1:9" ht="15">
      <c r="A77" s="231" t="s">
        <v>1267</v>
      </c>
      <c r="B77" s="10" t="s">
        <v>1268</v>
      </c>
      <c r="C77" s="10" t="s">
        <v>1268</v>
      </c>
      <c r="D77" s="10" t="s">
        <v>1268</v>
      </c>
      <c r="E77" s="10" t="s">
        <v>1268</v>
      </c>
      <c r="F77" s="10" t="s">
        <v>1268</v>
      </c>
      <c r="G77" s="10" t="s">
        <v>1268</v>
      </c>
      <c r="H77" s="10" t="s">
        <v>488</v>
      </c>
      <c r="I77" s="5" t="s">
        <v>1268</v>
      </c>
    </row>
    <row r="78" spans="1:9" ht="15">
      <c r="A78" s="231" t="s">
        <v>1270</v>
      </c>
      <c r="B78" s="10" t="s">
        <v>1271</v>
      </c>
      <c r="C78" s="10" t="s">
        <v>1271</v>
      </c>
      <c r="D78" s="10" t="s">
        <v>1271</v>
      </c>
      <c r="E78" s="10" t="s">
        <v>1271</v>
      </c>
      <c r="F78" s="10" t="s">
        <v>1271</v>
      </c>
      <c r="G78" s="10" t="s">
        <v>1271</v>
      </c>
      <c r="H78" s="10" t="s">
        <v>488</v>
      </c>
      <c r="I78" s="5" t="s">
        <v>1271</v>
      </c>
    </row>
    <row r="79" spans="1:9" ht="15">
      <c r="A79" s="231" t="s">
        <v>1273</v>
      </c>
      <c r="B79" s="10" t="s">
        <v>1274</v>
      </c>
      <c r="C79" s="10" t="s">
        <v>1274</v>
      </c>
      <c r="D79" s="10" t="s">
        <v>1274</v>
      </c>
      <c r="E79" s="10" t="s">
        <v>1274</v>
      </c>
      <c r="F79" s="10" t="s">
        <v>1274</v>
      </c>
      <c r="G79" s="10" t="s">
        <v>1274</v>
      </c>
      <c r="H79" s="10" t="s">
        <v>488</v>
      </c>
      <c r="I79" s="5" t="s">
        <v>1274</v>
      </c>
    </row>
    <row r="80" spans="1:9" ht="15">
      <c r="A80" s="231" t="s">
        <v>1276</v>
      </c>
      <c r="B80" s="10" t="s">
        <v>1221</v>
      </c>
      <c r="C80" s="10" t="s">
        <v>1221</v>
      </c>
      <c r="D80" s="10" t="s">
        <v>1221</v>
      </c>
      <c r="E80" s="10" t="s">
        <v>1221</v>
      </c>
      <c r="F80" s="10" t="s">
        <v>1221</v>
      </c>
      <c r="G80" s="10" t="s">
        <v>1221</v>
      </c>
      <c r="H80" s="10" t="s">
        <v>487</v>
      </c>
      <c r="I80" s="5" t="s">
        <v>1221</v>
      </c>
    </row>
    <row r="81" spans="1:9" ht="15">
      <c r="A81" s="231" t="s">
        <v>1279</v>
      </c>
      <c r="B81" s="10" t="s">
        <v>1280</v>
      </c>
      <c r="C81" s="10" t="s">
        <v>1280</v>
      </c>
      <c r="D81" s="10" t="s">
        <v>1280</v>
      </c>
      <c r="E81" s="10" t="s">
        <v>1280</v>
      </c>
      <c r="F81" s="10" t="s">
        <v>1280</v>
      </c>
      <c r="G81" s="10" t="s">
        <v>1280</v>
      </c>
      <c r="H81" s="10" t="s">
        <v>486</v>
      </c>
      <c r="I81" s="5" t="s">
        <v>1280</v>
      </c>
    </row>
    <row r="82" spans="1:9" s="235" customFormat="1" ht="15">
      <c r="A82" s="231" t="s">
        <v>1283</v>
      </c>
      <c r="B82" s="233" t="s">
        <v>1515</v>
      </c>
      <c r="C82" s="233" t="s">
        <v>1515</v>
      </c>
      <c r="D82" s="234" t="s">
        <v>1528</v>
      </c>
      <c r="E82" s="234" t="s">
        <v>1528</v>
      </c>
      <c r="F82" s="234" t="s">
        <v>1528</v>
      </c>
      <c r="G82" s="234" t="s">
        <v>1528</v>
      </c>
      <c r="H82" s="6" t="s">
        <v>503</v>
      </c>
      <c r="I82" s="254" t="s">
        <v>1515</v>
      </c>
    </row>
    <row r="83" spans="1:9" ht="15">
      <c r="A83" s="231" t="s">
        <v>1286</v>
      </c>
      <c r="B83" s="10" t="s">
        <v>339</v>
      </c>
      <c r="C83" s="10" t="s">
        <v>339</v>
      </c>
      <c r="D83" s="10" t="s">
        <v>339</v>
      </c>
      <c r="E83" s="10" t="s">
        <v>339</v>
      </c>
      <c r="F83" s="10" t="s">
        <v>339</v>
      </c>
      <c r="G83" s="10" t="s">
        <v>339</v>
      </c>
      <c r="H83" s="10" t="s">
        <v>490</v>
      </c>
      <c r="I83" s="5" t="s">
        <v>339</v>
      </c>
    </row>
    <row r="84" spans="1:9" ht="15">
      <c r="A84" s="231" t="s">
        <v>1289</v>
      </c>
      <c r="B84" s="10" t="s">
        <v>1290</v>
      </c>
      <c r="C84" s="10" t="s">
        <v>1290</v>
      </c>
      <c r="D84" s="10" t="s">
        <v>1290</v>
      </c>
      <c r="E84" s="10" t="s">
        <v>1290</v>
      </c>
      <c r="F84" s="10" t="s">
        <v>1290</v>
      </c>
      <c r="G84" s="10" t="s">
        <v>1290</v>
      </c>
      <c r="H84" s="10" t="s">
        <v>486</v>
      </c>
      <c r="I84" s="5" t="s">
        <v>1290</v>
      </c>
    </row>
    <row r="85" spans="1:9" ht="15">
      <c r="A85" s="231" t="s">
        <v>1293</v>
      </c>
      <c r="B85" s="10" t="s">
        <v>342</v>
      </c>
      <c r="C85" s="10" t="s">
        <v>342</v>
      </c>
      <c r="D85" s="10" t="s">
        <v>342</v>
      </c>
      <c r="E85" s="10" t="s">
        <v>342</v>
      </c>
      <c r="F85" s="10" t="s">
        <v>342</v>
      </c>
      <c r="G85" s="10" t="s">
        <v>342</v>
      </c>
      <c r="H85" s="10" t="s">
        <v>491</v>
      </c>
      <c r="I85" s="5" t="s">
        <v>342</v>
      </c>
    </row>
    <row r="86" spans="1:9" ht="15">
      <c r="A86" s="231" t="s">
        <v>1296</v>
      </c>
      <c r="B86" s="10" t="s">
        <v>1297</v>
      </c>
      <c r="C86" s="10" t="s">
        <v>1297</v>
      </c>
      <c r="D86" s="10" t="s">
        <v>1297</v>
      </c>
      <c r="E86" s="10" t="s">
        <v>1297</v>
      </c>
      <c r="F86" s="10" t="s">
        <v>1297</v>
      </c>
      <c r="G86" s="10" t="s">
        <v>1297</v>
      </c>
      <c r="H86" s="10" t="s">
        <v>486</v>
      </c>
      <c r="I86" s="5" t="s">
        <v>1297</v>
      </c>
    </row>
    <row r="87" spans="1:9" ht="15">
      <c r="A87" s="231" t="s">
        <v>1300</v>
      </c>
      <c r="B87" s="10" t="s">
        <v>1412</v>
      </c>
      <c r="C87" s="10" t="s">
        <v>1412</v>
      </c>
      <c r="D87" s="10" t="s">
        <v>1412</v>
      </c>
      <c r="E87" s="10" t="s">
        <v>1412</v>
      </c>
      <c r="F87" s="10" t="s">
        <v>1412</v>
      </c>
      <c r="G87" s="10" t="s">
        <v>1412</v>
      </c>
      <c r="H87" s="10" t="s">
        <v>490</v>
      </c>
      <c r="I87" s="5" t="s">
        <v>1412</v>
      </c>
    </row>
    <row r="88" spans="1:9" ht="15">
      <c r="A88" s="231" t="s">
        <v>1302</v>
      </c>
      <c r="B88" s="10" t="s">
        <v>1132</v>
      </c>
      <c r="C88" s="10" t="s">
        <v>1132</v>
      </c>
      <c r="D88" s="10" t="s">
        <v>1132</v>
      </c>
      <c r="E88" s="10" t="s">
        <v>1132</v>
      </c>
      <c r="F88" s="10" t="s">
        <v>1132</v>
      </c>
      <c r="G88" s="10" t="s">
        <v>1132</v>
      </c>
      <c r="H88" s="10" t="s">
        <v>487</v>
      </c>
      <c r="I88" s="5" t="s">
        <v>1132</v>
      </c>
    </row>
    <row r="89" spans="1:9" ht="15">
      <c r="A89" s="231" t="s">
        <v>1304</v>
      </c>
      <c r="B89" s="10" t="s">
        <v>336</v>
      </c>
      <c r="C89" s="10" t="s">
        <v>336</v>
      </c>
      <c r="D89" s="10" t="s">
        <v>336</v>
      </c>
      <c r="E89" s="10" t="s">
        <v>336</v>
      </c>
      <c r="F89" s="10" t="s">
        <v>336</v>
      </c>
      <c r="G89" s="10" t="s">
        <v>336</v>
      </c>
      <c r="H89" s="10" t="s">
        <v>486</v>
      </c>
      <c r="I89" s="5" t="s">
        <v>336</v>
      </c>
    </row>
    <row r="90" spans="1:9" ht="15">
      <c r="A90" s="231" t="s">
        <v>1306</v>
      </c>
      <c r="B90" s="10" t="s">
        <v>1413</v>
      </c>
      <c r="C90" s="10" t="s">
        <v>1413</v>
      </c>
      <c r="D90" s="10" t="s">
        <v>1413</v>
      </c>
      <c r="E90" s="10" t="s">
        <v>1413</v>
      </c>
      <c r="F90" s="10" t="s">
        <v>1413</v>
      </c>
      <c r="G90" s="10" t="s">
        <v>1413</v>
      </c>
      <c r="H90" s="10" t="s">
        <v>491</v>
      </c>
      <c r="I90" s="5" t="s">
        <v>1413</v>
      </c>
    </row>
    <row r="91" spans="1:9" ht="15">
      <c r="A91" s="231" t="s">
        <v>1308</v>
      </c>
      <c r="B91" s="10" t="s">
        <v>1156</v>
      </c>
      <c r="C91" s="10" t="s">
        <v>1156</v>
      </c>
      <c r="D91" s="10" t="s">
        <v>1156</v>
      </c>
      <c r="E91" s="10" t="s">
        <v>1156</v>
      </c>
      <c r="F91" s="10" t="s">
        <v>1156</v>
      </c>
      <c r="G91" s="10" t="s">
        <v>1156</v>
      </c>
      <c r="H91" s="10" t="s">
        <v>486</v>
      </c>
      <c r="I91" s="5" t="s">
        <v>1156</v>
      </c>
    </row>
    <row r="92" spans="1:9" ht="15">
      <c r="A92" s="231" t="s">
        <v>1310</v>
      </c>
      <c r="B92" s="10" t="s">
        <v>1409</v>
      </c>
      <c r="C92" s="10" t="s">
        <v>1409</v>
      </c>
      <c r="D92" s="10" t="s">
        <v>1409</v>
      </c>
      <c r="E92" s="10" t="s">
        <v>1409</v>
      </c>
      <c r="F92" s="10" t="s">
        <v>1409</v>
      </c>
      <c r="G92" s="10" t="s">
        <v>1409</v>
      </c>
      <c r="H92" s="10" t="s">
        <v>492</v>
      </c>
      <c r="I92" s="5" t="s">
        <v>1409</v>
      </c>
    </row>
    <row r="93" spans="1:9" ht="15">
      <c r="A93" s="231" t="s">
        <v>1312</v>
      </c>
      <c r="B93" s="10" t="s">
        <v>1159</v>
      </c>
      <c r="C93" s="10" t="s">
        <v>1159</v>
      </c>
      <c r="D93" s="10" t="s">
        <v>1159</v>
      </c>
      <c r="E93" s="10" t="s">
        <v>1159</v>
      </c>
      <c r="F93" s="10" t="s">
        <v>1159</v>
      </c>
      <c r="G93" s="10" t="s">
        <v>1159</v>
      </c>
      <c r="H93" s="10" t="s">
        <v>486</v>
      </c>
      <c r="I93" s="5" t="s">
        <v>1159</v>
      </c>
    </row>
    <row r="94" spans="1:9" ht="15">
      <c r="A94" s="231" t="s">
        <v>1314</v>
      </c>
      <c r="B94" s="10" t="s">
        <v>340</v>
      </c>
      <c r="C94" s="10" t="s">
        <v>340</v>
      </c>
      <c r="D94" s="10" t="s">
        <v>340</v>
      </c>
      <c r="E94" s="10" t="s">
        <v>340</v>
      </c>
      <c r="F94" s="10" t="s">
        <v>340</v>
      </c>
      <c r="G94" s="10" t="s">
        <v>340</v>
      </c>
      <c r="H94" s="10" t="s">
        <v>493</v>
      </c>
      <c r="I94" s="5" t="s">
        <v>340</v>
      </c>
    </row>
    <row r="95" spans="1:9" ht="15">
      <c r="A95" s="231" t="s">
        <v>1316</v>
      </c>
      <c r="B95" s="10" t="s">
        <v>343</v>
      </c>
      <c r="C95" s="10" t="s">
        <v>343</v>
      </c>
      <c r="D95" s="10" t="s">
        <v>343</v>
      </c>
      <c r="E95" s="10" t="s">
        <v>343</v>
      </c>
      <c r="F95" s="10" t="s">
        <v>343</v>
      </c>
      <c r="G95" s="10" t="s">
        <v>343</v>
      </c>
      <c r="H95" s="10" t="s">
        <v>486</v>
      </c>
      <c r="I95" s="5" t="s">
        <v>343</v>
      </c>
    </row>
    <row r="96" spans="1:9" ht="15">
      <c r="A96" s="231" t="s">
        <v>1318</v>
      </c>
      <c r="B96" s="10" t="s">
        <v>1221</v>
      </c>
      <c r="C96" s="10" t="s">
        <v>1221</v>
      </c>
      <c r="D96" s="10" t="s">
        <v>1221</v>
      </c>
      <c r="E96" s="10" t="s">
        <v>1221</v>
      </c>
      <c r="F96" s="10" t="s">
        <v>1221</v>
      </c>
      <c r="G96" s="10" t="s">
        <v>1221</v>
      </c>
      <c r="H96" s="10" t="s">
        <v>487</v>
      </c>
      <c r="I96" s="5" t="s">
        <v>1221</v>
      </c>
    </row>
    <row r="97" spans="1:9" ht="15">
      <c r="A97" s="231" t="s">
        <v>1320</v>
      </c>
      <c r="B97" s="10" t="s">
        <v>1164</v>
      </c>
      <c r="C97" s="10" t="s">
        <v>1164</v>
      </c>
      <c r="D97" s="10" t="s">
        <v>1164</v>
      </c>
      <c r="E97" s="10" t="s">
        <v>1164</v>
      </c>
      <c r="F97" s="10" t="s">
        <v>1164</v>
      </c>
      <c r="G97" s="10" t="s">
        <v>1164</v>
      </c>
      <c r="H97" s="10" t="s">
        <v>486</v>
      </c>
      <c r="I97" s="5" t="s">
        <v>1164</v>
      </c>
    </row>
    <row r="98" spans="1:9" ht="15">
      <c r="A98" s="231" t="s">
        <v>1323</v>
      </c>
      <c r="B98" s="10" t="s">
        <v>1410</v>
      </c>
      <c r="C98" s="10" t="s">
        <v>1410</v>
      </c>
      <c r="D98" s="10" t="s">
        <v>1410</v>
      </c>
      <c r="E98" s="10" t="s">
        <v>1410</v>
      </c>
      <c r="F98" s="10" t="s">
        <v>1410</v>
      </c>
      <c r="G98" s="10" t="s">
        <v>1410</v>
      </c>
      <c r="H98" s="10" t="s">
        <v>492</v>
      </c>
      <c r="I98" s="5" t="s">
        <v>1410</v>
      </c>
    </row>
    <row r="99" spans="1:9" ht="15">
      <c r="A99" s="231" t="s">
        <v>1326</v>
      </c>
      <c r="B99" s="10" t="s">
        <v>1327</v>
      </c>
      <c r="C99" s="10" t="s">
        <v>1327</v>
      </c>
      <c r="D99" s="10" t="s">
        <v>1327</v>
      </c>
      <c r="E99" s="10" t="s">
        <v>1327</v>
      </c>
      <c r="F99" s="10" t="s">
        <v>1327</v>
      </c>
      <c r="G99" s="10" t="s">
        <v>1327</v>
      </c>
      <c r="H99" s="10" t="s">
        <v>486</v>
      </c>
      <c r="I99" s="5" t="s">
        <v>1327</v>
      </c>
    </row>
    <row r="100" spans="1:9" ht="15">
      <c r="A100" s="231" t="s">
        <v>1330</v>
      </c>
      <c r="B100" s="10" t="s">
        <v>1411</v>
      </c>
      <c r="C100" s="10" t="s">
        <v>1411</v>
      </c>
      <c r="D100" s="10" t="s">
        <v>1411</v>
      </c>
      <c r="E100" s="10" t="s">
        <v>1411</v>
      </c>
      <c r="F100" s="10" t="s">
        <v>1411</v>
      </c>
      <c r="G100" s="10" t="s">
        <v>1411</v>
      </c>
      <c r="H100" s="10" t="s">
        <v>493</v>
      </c>
      <c r="I100" s="5" t="s">
        <v>1411</v>
      </c>
    </row>
    <row r="101" spans="1:9" ht="15">
      <c r="A101" s="231" t="s">
        <v>1333</v>
      </c>
      <c r="B101" s="10" t="s">
        <v>1334</v>
      </c>
      <c r="C101" s="10" t="s">
        <v>1334</v>
      </c>
      <c r="D101" s="10" t="s">
        <v>1334</v>
      </c>
      <c r="E101" s="10" t="s">
        <v>1334</v>
      </c>
      <c r="F101" s="10" t="s">
        <v>1334</v>
      </c>
      <c r="G101" s="10" t="s">
        <v>1334</v>
      </c>
      <c r="H101" s="10" t="s">
        <v>486</v>
      </c>
      <c r="I101" s="5" t="s">
        <v>1334</v>
      </c>
    </row>
    <row r="102" spans="1:9" ht="15">
      <c r="A102" s="231" t="s">
        <v>1337</v>
      </c>
      <c r="B102" s="10" t="s">
        <v>1338</v>
      </c>
      <c r="C102" s="10" t="s">
        <v>1338</v>
      </c>
      <c r="D102" s="10" t="s">
        <v>1338</v>
      </c>
      <c r="E102" s="10" t="s">
        <v>1338</v>
      </c>
      <c r="F102" s="10" t="s">
        <v>1338</v>
      </c>
      <c r="G102" s="10" t="s">
        <v>1338</v>
      </c>
      <c r="H102" s="10" t="s">
        <v>486</v>
      </c>
      <c r="I102" s="5" t="s">
        <v>1338</v>
      </c>
    </row>
    <row r="103" spans="1:9" ht="15">
      <c r="A103" s="231" t="s">
        <v>1341</v>
      </c>
      <c r="B103" s="10" t="s">
        <v>1342</v>
      </c>
      <c r="C103" s="10" t="s">
        <v>1342</v>
      </c>
      <c r="D103" s="10" t="s">
        <v>1342</v>
      </c>
      <c r="E103" s="10" t="s">
        <v>1342</v>
      </c>
      <c r="F103" s="10" t="s">
        <v>1342</v>
      </c>
      <c r="G103" s="10" t="s">
        <v>1342</v>
      </c>
      <c r="H103" s="10" t="s">
        <v>486</v>
      </c>
      <c r="I103" s="5" t="s">
        <v>1342</v>
      </c>
    </row>
    <row r="104" spans="1:9" ht="15">
      <c r="A104" s="231" t="s">
        <v>1344</v>
      </c>
      <c r="B104" s="10" t="s">
        <v>1132</v>
      </c>
      <c r="C104" s="10" t="s">
        <v>1132</v>
      </c>
      <c r="D104" s="10" t="s">
        <v>1132</v>
      </c>
      <c r="E104" s="10" t="s">
        <v>1132</v>
      </c>
      <c r="F104" s="10" t="s">
        <v>1132</v>
      </c>
      <c r="G104" s="10" t="s">
        <v>1132</v>
      </c>
      <c r="H104" s="10" t="s">
        <v>487</v>
      </c>
      <c r="I104" s="5" t="s">
        <v>1132</v>
      </c>
    </row>
  </sheetData>
  <sheetProtection/>
  <mergeCells count="1">
    <mergeCell ref="A2:H2"/>
  </mergeCells>
  <printOptions/>
  <pageMargins left="0.75" right="0.75" top="1" bottom="1" header="0.5" footer="0.5"/>
  <pageSetup horizontalDpi="600" verticalDpi="600" orientation="portrait" paperSize="9"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tabColor indexed="47"/>
  </sheetPr>
  <dimension ref="A1:I104"/>
  <sheetViews>
    <sheetView zoomScale="75" zoomScaleNormal="75"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6.125" style="7" bestFit="1" customWidth="1"/>
    <col min="2" max="2" width="12.625" style="1" hidden="1" customWidth="1"/>
    <col min="3" max="3" width="12.625" style="1" customWidth="1"/>
    <col min="4" max="4" width="12.625" style="1" hidden="1" customWidth="1"/>
    <col min="5" max="5" width="12.625" style="1" customWidth="1"/>
    <col min="6" max="6" width="12.625" style="1" hidden="1" customWidth="1"/>
    <col min="7" max="8" width="12.625" style="1" customWidth="1"/>
    <col min="9" max="9" width="20.625" style="2" customWidth="1"/>
    <col min="10" max="16384" width="9.00390625" style="7" customWidth="1"/>
  </cols>
  <sheetData>
    <row r="1" spans="1:9" ht="15.75">
      <c r="A1" s="34"/>
      <c r="B1" s="28" t="s">
        <v>1597</v>
      </c>
      <c r="C1" s="28" t="s">
        <v>1598</v>
      </c>
      <c r="D1" s="28" t="s">
        <v>1599</v>
      </c>
      <c r="E1" s="28" t="s">
        <v>1600</v>
      </c>
      <c r="F1" s="28" t="s">
        <v>1601</v>
      </c>
      <c r="G1" s="28" t="s">
        <v>1602</v>
      </c>
      <c r="H1" s="58" t="s">
        <v>479</v>
      </c>
      <c r="I1" s="58" t="s">
        <v>610</v>
      </c>
    </row>
    <row r="2" spans="1:9" ht="15" customHeight="1">
      <c r="A2" s="379" t="s">
        <v>1345</v>
      </c>
      <c r="B2" s="380"/>
      <c r="C2" s="380"/>
      <c r="D2" s="380"/>
      <c r="E2" s="380"/>
      <c r="F2" s="380"/>
      <c r="G2" s="380"/>
      <c r="H2" s="360"/>
      <c r="I2" s="243"/>
    </row>
    <row r="3" spans="1:9" ht="15.75">
      <c r="A3" s="8" t="s">
        <v>441</v>
      </c>
      <c r="B3" s="9" t="s">
        <v>1130</v>
      </c>
      <c r="C3" s="9" t="s">
        <v>1130</v>
      </c>
      <c r="D3" s="9" t="s">
        <v>1130</v>
      </c>
      <c r="E3" s="9" t="s">
        <v>1130</v>
      </c>
      <c r="F3" s="9" t="s">
        <v>1130</v>
      </c>
      <c r="G3" s="9" t="s">
        <v>1130</v>
      </c>
      <c r="H3" s="9"/>
      <c r="I3" s="9" t="s">
        <v>1130</v>
      </c>
    </row>
    <row r="4" spans="1:9" ht="15">
      <c r="A4" s="231" t="s">
        <v>1180</v>
      </c>
      <c r="B4" s="10" t="s">
        <v>1605</v>
      </c>
      <c r="C4" s="10" t="s">
        <v>1132</v>
      </c>
      <c r="D4" s="10" t="s">
        <v>1132</v>
      </c>
      <c r="E4" s="10" t="s">
        <v>1132</v>
      </c>
      <c r="F4" s="10" t="s">
        <v>1132</v>
      </c>
      <c r="G4" s="10" t="s">
        <v>1132</v>
      </c>
      <c r="H4" s="10" t="s">
        <v>481</v>
      </c>
      <c r="I4" s="5" t="s">
        <v>1132</v>
      </c>
    </row>
    <row r="5" spans="1:9" ht="15">
      <c r="A5" s="231" t="s">
        <v>1184</v>
      </c>
      <c r="B5" s="10" t="s">
        <v>1346</v>
      </c>
      <c r="C5" s="10" t="s">
        <v>1346</v>
      </c>
      <c r="D5" s="10" t="s">
        <v>1346</v>
      </c>
      <c r="E5" s="10" t="s">
        <v>1346</v>
      </c>
      <c r="F5" s="10" t="s">
        <v>1346</v>
      </c>
      <c r="G5" s="10" t="s">
        <v>1346</v>
      </c>
      <c r="H5" s="10" t="s">
        <v>489</v>
      </c>
      <c r="I5" s="5" t="s">
        <v>1346</v>
      </c>
    </row>
    <row r="6" spans="1:9" ht="15">
      <c r="A6" s="231" t="s">
        <v>1348</v>
      </c>
      <c r="B6" s="10" t="s">
        <v>1349</v>
      </c>
      <c r="C6" s="10" t="s">
        <v>1349</v>
      </c>
      <c r="D6" s="10" t="s">
        <v>1349</v>
      </c>
      <c r="E6" s="10" t="s">
        <v>1349</v>
      </c>
      <c r="F6" s="10" t="s">
        <v>1349</v>
      </c>
      <c r="G6" s="10" t="s">
        <v>1349</v>
      </c>
      <c r="H6" s="10" t="s">
        <v>489</v>
      </c>
      <c r="I6" s="5" t="s">
        <v>1349</v>
      </c>
    </row>
    <row r="7" spans="1:9" ht="15">
      <c r="A7" s="231" t="s">
        <v>1116</v>
      </c>
      <c r="B7" s="10" t="s">
        <v>1351</v>
      </c>
      <c r="C7" s="10" t="s">
        <v>1351</v>
      </c>
      <c r="D7" s="10" t="s">
        <v>1351</v>
      </c>
      <c r="E7" s="10" t="s">
        <v>1351</v>
      </c>
      <c r="F7" s="10" t="s">
        <v>1351</v>
      </c>
      <c r="G7" s="10" t="s">
        <v>1351</v>
      </c>
      <c r="H7" s="10" t="s">
        <v>489</v>
      </c>
      <c r="I7" s="5" t="s">
        <v>1351</v>
      </c>
    </row>
    <row r="8" spans="1:9" ht="15">
      <c r="A8" s="231" t="s">
        <v>1354</v>
      </c>
      <c r="B8" s="10" t="s">
        <v>1355</v>
      </c>
      <c r="C8" s="10" t="s">
        <v>1355</v>
      </c>
      <c r="D8" s="10" t="s">
        <v>1355</v>
      </c>
      <c r="E8" s="10" t="s">
        <v>1355</v>
      </c>
      <c r="F8" s="10" t="s">
        <v>1355</v>
      </c>
      <c r="G8" s="10" t="s">
        <v>1355</v>
      </c>
      <c r="H8" s="10" t="s">
        <v>489</v>
      </c>
      <c r="I8" s="5" t="s">
        <v>1355</v>
      </c>
    </row>
    <row r="9" spans="1:9" ht="15">
      <c r="A9" s="231" t="s">
        <v>1357</v>
      </c>
      <c r="B9" s="10" t="s">
        <v>1358</v>
      </c>
      <c r="C9" s="10" t="s">
        <v>1358</v>
      </c>
      <c r="D9" s="10" t="s">
        <v>1358</v>
      </c>
      <c r="E9" s="10" t="s">
        <v>1358</v>
      </c>
      <c r="F9" s="10" t="s">
        <v>1358</v>
      </c>
      <c r="G9" s="10" t="s">
        <v>1358</v>
      </c>
      <c r="H9" s="10" t="s">
        <v>489</v>
      </c>
      <c r="I9" s="5" t="s">
        <v>1358</v>
      </c>
    </row>
    <row r="10" spans="1:9" ht="15">
      <c r="A10" s="231" t="s">
        <v>1361</v>
      </c>
      <c r="B10" s="10" t="s">
        <v>1362</v>
      </c>
      <c r="C10" s="10" t="s">
        <v>1362</v>
      </c>
      <c r="D10" s="10" t="s">
        <v>1362</v>
      </c>
      <c r="E10" s="10" t="s">
        <v>1362</v>
      </c>
      <c r="F10" s="10" t="s">
        <v>1362</v>
      </c>
      <c r="G10" s="10" t="s">
        <v>1362</v>
      </c>
      <c r="H10" s="10" t="s">
        <v>489</v>
      </c>
      <c r="I10" s="5" t="s">
        <v>1362</v>
      </c>
    </row>
    <row r="11" spans="1:9" ht="15">
      <c r="A11" s="231" t="s">
        <v>1364</v>
      </c>
      <c r="B11" s="10" t="s">
        <v>1365</v>
      </c>
      <c r="C11" s="10" t="s">
        <v>1365</v>
      </c>
      <c r="D11" s="10" t="s">
        <v>1365</v>
      </c>
      <c r="E11" s="10" t="s">
        <v>1365</v>
      </c>
      <c r="F11" s="10" t="s">
        <v>1365</v>
      </c>
      <c r="G11" s="10" t="s">
        <v>1365</v>
      </c>
      <c r="H11" s="10" t="s">
        <v>489</v>
      </c>
      <c r="I11" s="5" t="s">
        <v>1365</v>
      </c>
    </row>
    <row r="12" spans="1:9" ht="15">
      <c r="A12" s="231" t="s">
        <v>1368</v>
      </c>
      <c r="B12" s="10" t="s">
        <v>1369</v>
      </c>
      <c r="C12" s="10" t="s">
        <v>1369</v>
      </c>
      <c r="D12" s="10" t="s">
        <v>1369</v>
      </c>
      <c r="E12" s="10" t="s">
        <v>1369</v>
      </c>
      <c r="F12" s="10" t="s">
        <v>1369</v>
      </c>
      <c r="G12" s="10" t="s">
        <v>1369</v>
      </c>
      <c r="H12" s="10" t="s">
        <v>489</v>
      </c>
      <c r="I12" s="5" t="s">
        <v>1369</v>
      </c>
    </row>
    <row r="13" spans="1:9" ht="15">
      <c r="A13" s="231" t="s">
        <v>1371</v>
      </c>
      <c r="B13" s="10" t="s">
        <v>1372</v>
      </c>
      <c r="C13" s="10" t="s">
        <v>1372</v>
      </c>
      <c r="D13" s="10" t="s">
        <v>1372</v>
      </c>
      <c r="E13" s="10" t="s">
        <v>1372</v>
      </c>
      <c r="F13" s="10" t="s">
        <v>1372</v>
      </c>
      <c r="G13" s="10" t="s">
        <v>1372</v>
      </c>
      <c r="H13" s="10" t="s">
        <v>489</v>
      </c>
      <c r="I13" s="5" t="s">
        <v>1372</v>
      </c>
    </row>
    <row r="14" spans="1:9" ht="15">
      <c r="A14" s="231" t="s">
        <v>1751</v>
      </c>
      <c r="B14" s="10" t="s">
        <v>1752</v>
      </c>
      <c r="C14" s="10" t="s">
        <v>1752</v>
      </c>
      <c r="D14" s="10" t="s">
        <v>1752</v>
      </c>
      <c r="E14" s="10" t="s">
        <v>1752</v>
      </c>
      <c r="F14" s="10" t="s">
        <v>1752</v>
      </c>
      <c r="G14" s="10" t="s">
        <v>1752</v>
      </c>
      <c r="H14" s="10" t="s">
        <v>489</v>
      </c>
      <c r="I14" s="5" t="s">
        <v>1752</v>
      </c>
    </row>
    <row r="15" spans="1:9" ht="15">
      <c r="A15" s="231" t="s">
        <v>1754</v>
      </c>
      <c r="B15" s="10" t="s">
        <v>1755</v>
      </c>
      <c r="C15" s="10" t="s">
        <v>1755</v>
      </c>
      <c r="D15" s="10" t="s">
        <v>1755</v>
      </c>
      <c r="E15" s="10" t="s">
        <v>1755</v>
      </c>
      <c r="F15" s="10" t="s">
        <v>1755</v>
      </c>
      <c r="G15" s="10" t="s">
        <v>1755</v>
      </c>
      <c r="H15" s="10" t="s">
        <v>489</v>
      </c>
      <c r="I15" s="5" t="s">
        <v>1755</v>
      </c>
    </row>
    <row r="16" spans="1:9" ht="15">
      <c r="A16" s="231" t="s">
        <v>1758</v>
      </c>
      <c r="B16" s="10" t="s">
        <v>1759</v>
      </c>
      <c r="C16" s="10" t="s">
        <v>1759</v>
      </c>
      <c r="D16" s="10" t="s">
        <v>1759</v>
      </c>
      <c r="E16" s="10" t="s">
        <v>1759</v>
      </c>
      <c r="F16" s="10" t="s">
        <v>1759</v>
      </c>
      <c r="G16" s="10" t="s">
        <v>1759</v>
      </c>
      <c r="H16" s="10" t="s">
        <v>489</v>
      </c>
      <c r="I16" s="5" t="s">
        <v>1759</v>
      </c>
    </row>
    <row r="17" spans="1:9" ht="15">
      <c r="A17" s="231" t="s">
        <v>1762</v>
      </c>
      <c r="B17" s="10" t="s">
        <v>1763</v>
      </c>
      <c r="C17" s="10" t="s">
        <v>1763</v>
      </c>
      <c r="D17" s="10" t="s">
        <v>1763</v>
      </c>
      <c r="E17" s="10" t="s">
        <v>1763</v>
      </c>
      <c r="F17" s="10" t="s">
        <v>1763</v>
      </c>
      <c r="G17" s="10" t="s">
        <v>1763</v>
      </c>
      <c r="H17" s="10" t="s">
        <v>489</v>
      </c>
      <c r="I17" s="5" t="s">
        <v>1763</v>
      </c>
    </row>
    <row r="18" spans="1:9" ht="15">
      <c r="A18" s="231" t="s">
        <v>1766</v>
      </c>
      <c r="B18" s="10" t="s">
        <v>1767</v>
      </c>
      <c r="C18" s="10" t="s">
        <v>1767</v>
      </c>
      <c r="D18" s="10" t="s">
        <v>1767</v>
      </c>
      <c r="E18" s="10" t="s">
        <v>1767</v>
      </c>
      <c r="F18" s="10" t="s">
        <v>1767</v>
      </c>
      <c r="G18" s="10" t="s">
        <v>1767</v>
      </c>
      <c r="H18" s="10" t="s">
        <v>489</v>
      </c>
      <c r="I18" s="5" t="s">
        <v>1767</v>
      </c>
    </row>
    <row r="19" spans="1:9" ht="15">
      <c r="A19" s="231" t="s">
        <v>1770</v>
      </c>
      <c r="B19" s="10" t="s">
        <v>1771</v>
      </c>
      <c r="C19" s="10" t="s">
        <v>1771</v>
      </c>
      <c r="D19" s="10" t="s">
        <v>1771</v>
      </c>
      <c r="E19" s="10" t="s">
        <v>1771</v>
      </c>
      <c r="F19" s="10" t="s">
        <v>1771</v>
      </c>
      <c r="G19" s="10" t="s">
        <v>1771</v>
      </c>
      <c r="H19" s="10" t="s">
        <v>489</v>
      </c>
      <c r="I19" s="5" t="s">
        <v>1771</v>
      </c>
    </row>
    <row r="20" spans="1:9" ht="15">
      <c r="A20" s="231" t="s">
        <v>1774</v>
      </c>
      <c r="B20" s="10" t="s">
        <v>1775</v>
      </c>
      <c r="C20" s="10" t="s">
        <v>1775</v>
      </c>
      <c r="D20" s="10" t="s">
        <v>1775</v>
      </c>
      <c r="E20" s="10" t="s">
        <v>1775</v>
      </c>
      <c r="F20" s="10" t="s">
        <v>1775</v>
      </c>
      <c r="G20" s="10" t="s">
        <v>1775</v>
      </c>
      <c r="H20" s="10" t="s">
        <v>489</v>
      </c>
      <c r="I20" s="5" t="s">
        <v>1775</v>
      </c>
    </row>
    <row r="21" spans="1:9" ht="15">
      <c r="A21" s="231" t="s">
        <v>1778</v>
      </c>
      <c r="B21" s="10" t="s">
        <v>1132</v>
      </c>
      <c r="C21" s="10" t="s">
        <v>1132</v>
      </c>
      <c r="D21" s="10" t="s">
        <v>1132</v>
      </c>
      <c r="E21" s="10" t="s">
        <v>1132</v>
      </c>
      <c r="F21" s="10" t="s">
        <v>1132</v>
      </c>
      <c r="G21" s="10" t="s">
        <v>1132</v>
      </c>
      <c r="H21" s="10" t="s">
        <v>481</v>
      </c>
      <c r="I21" s="5" t="s">
        <v>1132</v>
      </c>
    </row>
    <row r="22" spans="1:9" ht="15">
      <c r="A22" s="231" t="s">
        <v>1780</v>
      </c>
      <c r="B22" s="10" t="s">
        <v>1781</v>
      </c>
      <c r="C22" s="10" t="s">
        <v>1781</v>
      </c>
      <c r="D22" s="10" t="s">
        <v>1781</v>
      </c>
      <c r="E22" s="10" t="s">
        <v>1781</v>
      </c>
      <c r="F22" s="10" t="s">
        <v>1781</v>
      </c>
      <c r="G22" s="10" t="s">
        <v>1781</v>
      </c>
      <c r="H22" s="10" t="s">
        <v>489</v>
      </c>
      <c r="I22" s="5" t="s">
        <v>1781</v>
      </c>
    </row>
    <row r="23" spans="1:9" ht="15">
      <c r="A23" s="231" t="s">
        <v>516</v>
      </c>
      <c r="B23" s="10" t="s">
        <v>517</v>
      </c>
      <c r="C23" s="10" t="s">
        <v>517</v>
      </c>
      <c r="D23" s="10" t="s">
        <v>517</v>
      </c>
      <c r="E23" s="10" t="s">
        <v>517</v>
      </c>
      <c r="F23" s="10" t="s">
        <v>517</v>
      </c>
      <c r="G23" s="10" t="s">
        <v>517</v>
      </c>
      <c r="H23" s="10" t="s">
        <v>489</v>
      </c>
      <c r="I23" s="5" t="s">
        <v>517</v>
      </c>
    </row>
    <row r="24" spans="1:9" ht="15">
      <c r="A24" s="231" t="s">
        <v>520</v>
      </c>
      <c r="B24" s="10" t="s">
        <v>521</v>
      </c>
      <c r="C24" s="10" t="s">
        <v>521</v>
      </c>
      <c r="D24" s="10" t="s">
        <v>521</v>
      </c>
      <c r="E24" s="10" t="s">
        <v>521</v>
      </c>
      <c r="F24" s="10" t="s">
        <v>521</v>
      </c>
      <c r="G24" s="10" t="s">
        <v>521</v>
      </c>
      <c r="H24" s="10" t="s">
        <v>489</v>
      </c>
      <c r="I24" s="5" t="s">
        <v>521</v>
      </c>
    </row>
    <row r="25" spans="1:9" ht="15">
      <c r="A25" s="231" t="s">
        <v>524</v>
      </c>
      <c r="B25" s="10" t="s">
        <v>525</v>
      </c>
      <c r="C25" s="10" t="s">
        <v>525</v>
      </c>
      <c r="D25" s="10" t="s">
        <v>525</v>
      </c>
      <c r="E25" s="10" t="s">
        <v>525</v>
      </c>
      <c r="F25" s="10" t="s">
        <v>525</v>
      </c>
      <c r="G25" s="10" t="s">
        <v>525</v>
      </c>
      <c r="H25" s="10" t="s">
        <v>489</v>
      </c>
      <c r="I25" s="5" t="s">
        <v>525</v>
      </c>
    </row>
    <row r="26" spans="1:9" ht="15">
      <c r="A26" s="231" t="s">
        <v>3</v>
      </c>
      <c r="B26" s="10" t="s">
        <v>4</v>
      </c>
      <c r="C26" s="10" t="s">
        <v>4</v>
      </c>
      <c r="D26" s="10" t="s">
        <v>4</v>
      </c>
      <c r="E26" s="10" t="s">
        <v>4</v>
      </c>
      <c r="F26" s="10" t="s">
        <v>4</v>
      </c>
      <c r="G26" s="10" t="s">
        <v>4</v>
      </c>
      <c r="H26" s="10" t="s">
        <v>489</v>
      </c>
      <c r="I26" s="5" t="s">
        <v>4</v>
      </c>
    </row>
    <row r="27" spans="1:9" ht="15">
      <c r="A27" s="231" t="s">
        <v>6</v>
      </c>
      <c r="B27" s="10" t="s">
        <v>7</v>
      </c>
      <c r="C27" s="10" t="s">
        <v>7</v>
      </c>
      <c r="D27" s="10" t="s">
        <v>7</v>
      </c>
      <c r="E27" s="10" t="s">
        <v>7</v>
      </c>
      <c r="F27" s="10" t="s">
        <v>7</v>
      </c>
      <c r="G27" s="10" t="s">
        <v>7</v>
      </c>
      <c r="H27" s="10" t="s">
        <v>489</v>
      </c>
      <c r="I27" s="5" t="s">
        <v>7</v>
      </c>
    </row>
    <row r="28" spans="1:9" ht="15">
      <c r="A28" s="231" t="s">
        <v>10</v>
      </c>
      <c r="B28" s="10" t="s">
        <v>11</v>
      </c>
      <c r="C28" s="10" t="s">
        <v>11</v>
      </c>
      <c r="D28" s="10" t="s">
        <v>11</v>
      </c>
      <c r="E28" s="10" t="s">
        <v>11</v>
      </c>
      <c r="F28" s="10" t="s">
        <v>11</v>
      </c>
      <c r="G28" s="10" t="s">
        <v>11</v>
      </c>
      <c r="H28" s="10" t="s">
        <v>489</v>
      </c>
      <c r="I28" s="5" t="s">
        <v>11</v>
      </c>
    </row>
    <row r="29" spans="1:9" ht="15">
      <c r="A29" s="231" t="s">
        <v>14</v>
      </c>
      <c r="B29" s="10" t="s">
        <v>1221</v>
      </c>
      <c r="C29" s="10" t="s">
        <v>1221</v>
      </c>
      <c r="D29" s="10" t="s">
        <v>1221</v>
      </c>
      <c r="E29" s="10" t="s">
        <v>1221</v>
      </c>
      <c r="F29" s="10" t="s">
        <v>1221</v>
      </c>
      <c r="G29" s="10" t="s">
        <v>1221</v>
      </c>
      <c r="H29" s="10" t="s">
        <v>481</v>
      </c>
      <c r="I29" s="5" t="s">
        <v>1221</v>
      </c>
    </row>
    <row r="30" spans="1:9" ht="15">
      <c r="A30" s="231" t="s">
        <v>16</v>
      </c>
      <c r="B30" s="10" t="s">
        <v>17</v>
      </c>
      <c r="C30" s="10" t="s">
        <v>17</v>
      </c>
      <c r="D30" s="10" t="s">
        <v>17</v>
      </c>
      <c r="E30" s="10" t="s">
        <v>17</v>
      </c>
      <c r="F30" s="10" t="s">
        <v>17</v>
      </c>
      <c r="G30" s="10" t="s">
        <v>17</v>
      </c>
      <c r="H30" s="10" t="s">
        <v>489</v>
      </c>
      <c r="I30" s="5" t="s">
        <v>17</v>
      </c>
    </row>
    <row r="31" spans="1:9" ht="15">
      <c r="A31" s="231" t="s">
        <v>20</v>
      </c>
      <c r="B31" s="10" t="s">
        <v>21</v>
      </c>
      <c r="C31" s="10" t="s">
        <v>21</v>
      </c>
      <c r="D31" s="10" t="s">
        <v>21</v>
      </c>
      <c r="E31" s="10" t="s">
        <v>21</v>
      </c>
      <c r="F31" s="10" t="s">
        <v>21</v>
      </c>
      <c r="G31" s="10" t="s">
        <v>21</v>
      </c>
      <c r="H31" s="10" t="s">
        <v>489</v>
      </c>
      <c r="I31" s="5" t="s">
        <v>21</v>
      </c>
    </row>
    <row r="32" spans="1:9" ht="15">
      <c r="A32" s="231" t="s">
        <v>24</v>
      </c>
      <c r="B32" s="10" t="s">
        <v>25</v>
      </c>
      <c r="C32" s="10" t="s">
        <v>25</v>
      </c>
      <c r="D32" s="10" t="s">
        <v>25</v>
      </c>
      <c r="E32" s="10" t="s">
        <v>25</v>
      </c>
      <c r="F32" s="10" t="s">
        <v>25</v>
      </c>
      <c r="G32" s="10" t="s">
        <v>25</v>
      </c>
      <c r="H32" s="10" t="s">
        <v>489</v>
      </c>
      <c r="I32" s="5" t="s">
        <v>25</v>
      </c>
    </row>
    <row r="33" spans="1:9" ht="15">
      <c r="A33" s="231" t="s">
        <v>28</v>
      </c>
      <c r="B33" s="10" t="s">
        <v>29</v>
      </c>
      <c r="C33" s="10" t="s">
        <v>29</v>
      </c>
      <c r="D33" s="10" t="s">
        <v>29</v>
      </c>
      <c r="E33" s="10" t="s">
        <v>29</v>
      </c>
      <c r="F33" s="10" t="s">
        <v>29</v>
      </c>
      <c r="G33" s="10" t="s">
        <v>29</v>
      </c>
      <c r="H33" s="10" t="s">
        <v>489</v>
      </c>
      <c r="I33" s="5" t="s">
        <v>29</v>
      </c>
    </row>
    <row r="34" spans="1:9" ht="15">
      <c r="A34" s="231" t="s">
        <v>32</v>
      </c>
      <c r="B34" s="10" t="s">
        <v>33</v>
      </c>
      <c r="C34" s="10" t="s">
        <v>33</v>
      </c>
      <c r="D34" s="10" t="s">
        <v>33</v>
      </c>
      <c r="E34" s="10" t="s">
        <v>33</v>
      </c>
      <c r="F34" s="10" t="s">
        <v>33</v>
      </c>
      <c r="G34" s="10" t="s">
        <v>33</v>
      </c>
      <c r="H34" s="10" t="s">
        <v>489</v>
      </c>
      <c r="I34" s="5" t="s">
        <v>33</v>
      </c>
    </row>
    <row r="35" spans="1:9" ht="15">
      <c r="A35" s="231" t="s">
        <v>36</v>
      </c>
      <c r="B35" s="10" t="s">
        <v>37</v>
      </c>
      <c r="C35" s="10" t="s">
        <v>37</v>
      </c>
      <c r="D35" s="10" t="s">
        <v>37</v>
      </c>
      <c r="E35" s="10" t="s">
        <v>37</v>
      </c>
      <c r="F35" s="10" t="s">
        <v>37</v>
      </c>
      <c r="G35" s="10" t="s">
        <v>37</v>
      </c>
      <c r="H35" s="10" t="s">
        <v>489</v>
      </c>
      <c r="I35" s="5" t="s">
        <v>37</v>
      </c>
    </row>
    <row r="36" spans="1:9" ht="15">
      <c r="A36" s="231" t="s">
        <v>40</v>
      </c>
      <c r="B36" s="10" t="s">
        <v>41</v>
      </c>
      <c r="C36" s="10" t="s">
        <v>41</v>
      </c>
      <c r="D36" s="10" t="s">
        <v>41</v>
      </c>
      <c r="E36" s="10" t="s">
        <v>41</v>
      </c>
      <c r="F36" s="10" t="s">
        <v>41</v>
      </c>
      <c r="G36" s="10" t="s">
        <v>41</v>
      </c>
      <c r="H36" s="10" t="s">
        <v>489</v>
      </c>
      <c r="I36" s="5" t="s">
        <v>41</v>
      </c>
    </row>
    <row r="37" spans="1:9" ht="15">
      <c r="A37" s="231" t="s">
        <v>43</v>
      </c>
      <c r="B37" s="10" t="s">
        <v>1132</v>
      </c>
      <c r="C37" s="10" t="s">
        <v>1132</v>
      </c>
      <c r="D37" s="10" t="s">
        <v>1132</v>
      </c>
      <c r="E37" s="10" t="s">
        <v>1132</v>
      </c>
      <c r="F37" s="10" t="s">
        <v>1132</v>
      </c>
      <c r="G37" s="10" t="s">
        <v>1132</v>
      </c>
      <c r="H37" s="10" t="s">
        <v>481</v>
      </c>
      <c r="I37" s="5" t="s">
        <v>1132</v>
      </c>
    </row>
    <row r="38" spans="1:9" ht="15">
      <c r="A38" s="231" t="s">
        <v>45</v>
      </c>
      <c r="B38" s="10" t="s">
        <v>46</v>
      </c>
      <c r="C38" s="10" t="s">
        <v>46</v>
      </c>
      <c r="D38" s="10" t="s">
        <v>46</v>
      </c>
      <c r="E38" s="10" t="s">
        <v>46</v>
      </c>
      <c r="F38" s="10" t="s">
        <v>46</v>
      </c>
      <c r="G38" s="10" t="s">
        <v>46</v>
      </c>
      <c r="H38" s="10" t="s">
        <v>489</v>
      </c>
      <c r="I38" s="5" t="s">
        <v>46</v>
      </c>
    </row>
    <row r="39" spans="1:9" ht="15">
      <c r="A39" s="231" t="s">
        <v>49</v>
      </c>
      <c r="B39" s="10" t="s">
        <v>50</v>
      </c>
      <c r="C39" s="10" t="s">
        <v>50</v>
      </c>
      <c r="D39" s="10" t="s">
        <v>50</v>
      </c>
      <c r="E39" s="10" t="s">
        <v>50</v>
      </c>
      <c r="F39" s="10" t="s">
        <v>50</v>
      </c>
      <c r="G39" s="10" t="s">
        <v>50</v>
      </c>
      <c r="H39" s="10" t="s">
        <v>489</v>
      </c>
      <c r="I39" s="5" t="s">
        <v>50</v>
      </c>
    </row>
    <row r="40" spans="1:9" ht="15">
      <c r="A40" s="231" t="s">
        <v>52</v>
      </c>
      <c r="B40" s="10" t="s">
        <v>53</v>
      </c>
      <c r="C40" s="10" t="s">
        <v>53</v>
      </c>
      <c r="D40" s="10" t="s">
        <v>53</v>
      </c>
      <c r="E40" s="10" t="s">
        <v>53</v>
      </c>
      <c r="F40" s="10" t="s">
        <v>53</v>
      </c>
      <c r="G40" s="10" t="s">
        <v>53</v>
      </c>
      <c r="H40" s="10" t="s">
        <v>489</v>
      </c>
      <c r="I40" s="5" t="s">
        <v>53</v>
      </c>
    </row>
    <row r="41" spans="1:9" ht="15">
      <c r="A41" s="231" t="s">
        <v>56</v>
      </c>
      <c r="B41" s="10" t="s">
        <v>57</v>
      </c>
      <c r="C41" s="10" t="s">
        <v>57</v>
      </c>
      <c r="D41" s="10" t="s">
        <v>57</v>
      </c>
      <c r="E41" s="10" t="s">
        <v>57</v>
      </c>
      <c r="F41" s="10" t="s">
        <v>57</v>
      </c>
      <c r="G41" s="10" t="s">
        <v>57</v>
      </c>
      <c r="H41" s="10" t="s">
        <v>489</v>
      </c>
      <c r="I41" s="5" t="s">
        <v>57</v>
      </c>
    </row>
    <row r="42" spans="1:9" ht="15">
      <c r="A42" s="231" t="s">
        <v>60</v>
      </c>
      <c r="B42" s="10" t="s">
        <v>61</v>
      </c>
      <c r="C42" s="10" t="s">
        <v>61</v>
      </c>
      <c r="D42" s="10" t="s">
        <v>61</v>
      </c>
      <c r="E42" s="10" t="s">
        <v>61</v>
      </c>
      <c r="F42" s="10" t="s">
        <v>61</v>
      </c>
      <c r="G42" s="10" t="s">
        <v>61</v>
      </c>
      <c r="H42" s="10" t="s">
        <v>489</v>
      </c>
      <c r="I42" s="5" t="s">
        <v>61</v>
      </c>
    </row>
    <row r="43" spans="1:9" ht="15">
      <c r="A43" s="231" t="s">
        <v>64</v>
      </c>
      <c r="B43" s="10" t="s">
        <v>65</v>
      </c>
      <c r="C43" s="10" t="s">
        <v>65</v>
      </c>
      <c r="D43" s="10" t="s">
        <v>65</v>
      </c>
      <c r="E43" s="10" t="s">
        <v>65</v>
      </c>
      <c r="F43" s="10" t="s">
        <v>65</v>
      </c>
      <c r="G43" s="10" t="s">
        <v>65</v>
      </c>
      <c r="H43" s="10" t="s">
        <v>489</v>
      </c>
      <c r="I43" s="5" t="s">
        <v>65</v>
      </c>
    </row>
    <row r="44" spans="1:9" ht="15">
      <c r="A44" s="231" t="s">
        <v>68</v>
      </c>
      <c r="B44" s="10" t="s">
        <v>69</v>
      </c>
      <c r="C44" s="10" t="s">
        <v>69</v>
      </c>
      <c r="D44" s="10" t="s">
        <v>69</v>
      </c>
      <c r="E44" s="10" t="s">
        <v>69</v>
      </c>
      <c r="F44" s="10" t="s">
        <v>69</v>
      </c>
      <c r="G44" s="10" t="s">
        <v>69</v>
      </c>
      <c r="H44" s="10" t="s">
        <v>489</v>
      </c>
      <c r="I44" s="5" t="s">
        <v>69</v>
      </c>
    </row>
    <row r="45" spans="1:9" ht="15">
      <c r="A45" s="231" t="s">
        <v>72</v>
      </c>
      <c r="B45" s="10" t="s">
        <v>1221</v>
      </c>
      <c r="C45" s="10" t="s">
        <v>1221</v>
      </c>
      <c r="D45" s="10" t="s">
        <v>1221</v>
      </c>
      <c r="E45" s="10" t="s">
        <v>1221</v>
      </c>
      <c r="F45" s="10" t="s">
        <v>1221</v>
      </c>
      <c r="G45" s="10" t="s">
        <v>1221</v>
      </c>
      <c r="H45" s="10" t="s">
        <v>481</v>
      </c>
      <c r="I45" s="5" t="s">
        <v>1221</v>
      </c>
    </row>
    <row r="46" spans="1:9" ht="15">
      <c r="A46" s="231" t="s">
        <v>74</v>
      </c>
      <c r="B46" s="10" t="s">
        <v>75</v>
      </c>
      <c r="C46" s="10" t="s">
        <v>75</v>
      </c>
      <c r="D46" s="10" t="s">
        <v>75</v>
      </c>
      <c r="E46" s="10" t="s">
        <v>75</v>
      </c>
      <c r="F46" s="10" t="s">
        <v>75</v>
      </c>
      <c r="G46" s="10" t="s">
        <v>75</v>
      </c>
      <c r="H46" s="10" t="s">
        <v>489</v>
      </c>
      <c r="I46" s="5" t="s">
        <v>75</v>
      </c>
    </row>
    <row r="47" spans="1:9" ht="15">
      <c r="A47" s="231" t="s">
        <v>78</v>
      </c>
      <c r="B47" s="10" t="s">
        <v>409</v>
      </c>
      <c r="C47" s="10" t="s">
        <v>409</v>
      </c>
      <c r="D47" s="10" t="s">
        <v>409</v>
      </c>
      <c r="E47" s="10" t="s">
        <v>409</v>
      </c>
      <c r="F47" s="10" t="s">
        <v>409</v>
      </c>
      <c r="G47" s="10" t="s">
        <v>409</v>
      </c>
      <c r="H47" s="10" t="s">
        <v>489</v>
      </c>
      <c r="I47" s="5" t="s">
        <v>409</v>
      </c>
    </row>
    <row r="48" spans="1:9" ht="15">
      <c r="A48" s="231" t="s">
        <v>412</v>
      </c>
      <c r="B48" s="10" t="s">
        <v>413</v>
      </c>
      <c r="C48" s="10" t="s">
        <v>413</v>
      </c>
      <c r="D48" s="10" t="s">
        <v>413</v>
      </c>
      <c r="E48" s="10" t="s">
        <v>413</v>
      </c>
      <c r="F48" s="10" t="s">
        <v>413</v>
      </c>
      <c r="G48" s="10" t="s">
        <v>413</v>
      </c>
      <c r="H48" s="10" t="s">
        <v>489</v>
      </c>
      <c r="I48" s="5" t="s">
        <v>413</v>
      </c>
    </row>
    <row r="49" spans="1:9" ht="15">
      <c r="A49" s="231" t="s">
        <v>416</v>
      </c>
      <c r="B49" s="10" t="s">
        <v>417</v>
      </c>
      <c r="C49" s="10" t="s">
        <v>417</v>
      </c>
      <c r="D49" s="10" t="s">
        <v>417</v>
      </c>
      <c r="E49" s="10" t="s">
        <v>417</v>
      </c>
      <c r="F49" s="10" t="s">
        <v>417</v>
      </c>
      <c r="G49" s="10" t="s">
        <v>417</v>
      </c>
      <c r="H49" s="10" t="s">
        <v>489</v>
      </c>
      <c r="I49" s="5" t="s">
        <v>417</v>
      </c>
    </row>
    <row r="50" spans="1:9" ht="15">
      <c r="A50" s="231" t="s">
        <v>1699</v>
      </c>
      <c r="B50" s="10" t="s">
        <v>1700</v>
      </c>
      <c r="C50" s="10" t="s">
        <v>1700</v>
      </c>
      <c r="D50" s="10" t="s">
        <v>1700</v>
      </c>
      <c r="E50" s="10" t="s">
        <v>1700</v>
      </c>
      <c r="F50" s="10" t="s">
        <v>1700</v>
      </c>
      <c r="G50" s="10" t="s">
        <v>1700</v>
      </c>
      <c r="H50" s="10" t="s">
        <v>489</v>
      </c>
      <c r="I50" s="5" t="s">
        <v>1700</v>
      </c>
    </row>
    <row r="51" spans="1:9" ht="15">
      <c r="A51" s="231" t="s">
        <v>1703</v>
      </c>
      <c r="B51" s="10" t="s">
        <v>1704</v>
      </c>
      <c r="C51" s="10" t="s">
        <v>1704</v>
      </c>
      <c r="D51" s="10" t="s">
        <v>1704</v>
      </c>
      <c r="E51" s="10" t="s">
        <v>1704</v>
      </c>
      <c r="F51" s="10" t="s">
        <v>1704</v>
      </c>
      <c r="G51" s="10" t="s">
        <v>1704</v>
      </c>
      <c r="H51" s="10" t="s">
        <v>489</v>
      </c>
      <c r="I51" s="5" t="s">
        <v>1704</v>
      </c>
    </row>
    <row r="52" spans="1:9" ht="15">
      <c r="A52" s="231" t="s">
        <v>1707</v>
      </c>
      <c r="B52" s="10" t="s">
        <v>1708</v>
      </c>
      <c r="C52" s="10" t="s">
        <v>1708</v>
      </c>
      <c r="D52" s="10" t="s">
        <v>1708</v>
      </c>
      <c r="E52" s="10" t="s">
        <v>1708</v>
      </c>
      <c r="F52" s="10" t="s">
        <v>1708</v>
      </c>
      <c r="G52" s="10" t="s">
        <v>1708</v>
      </c>
      <c r="H52" s="10" t="s">
        <v>489</v>
      </c>
      <c r="I52" s="5" t="s">
        <v>1708</v>
      </c>
    </row>
    <row r="53" spans="1:9" ht="15">
      <c r="A53" s="231" t="s">
        <v>1711</v>
      </c>
      <c r="B53" s="10" t="s">
        <v>1132</v>
      </c>
      <c r="C53" s="10" t="s">
        <v>1132</v>
      </c>
      <c r="D53" s="10" t="s">
        <v>1132</v>
      </c>
      <c r="E53" s="10" t="s">
        <v>1132</v>
      </c>
      <c r="F53" s="10" t="s">
        <v>1132</v>
      </c>
      <c r="G53" s="10" t="s">
        <v>1132</v>
      </c>
      <c r="H53" s="10" t="s">
        <v>481</v>
      </c>
      <c r="I53" s="5" t="s">
        <v>1132</v>
      </c>
    </row>
    <row r="54" spans="1:9" ht="15.75">
      <c r="A54" s="8" t="s">
        <v>1129</v>
      </c>
      <c r="B54" s="9" t="s">
        <v>1130</v>
      </c>
      <c r="C54" s="9" t="s">
        <v>1130</v>
      </c>
      <c r="D54" s="9" t="s">
        <v>1130</v>
      </c>
      <c r="E54" s="9" t="s">
        <v>1130</v>
      </c>
      <c r="F54" s="9" t="s">
        <v>1130</v>
      </c>
      <c r="G54" s="9" t="s">
        <v>1130</v>
      </c>
      <c r="H54" s="9"/>
      <c r="I54" s="9" t="s">
        <v>1130</v>
      </c>
    </row>
    <row r="55" spans="1:9" ht="15">
      <c r="A55" s="231" t="s">
        <v>1182</v>
      </c>
      <c r="B55" s="10" t="s">
        <v>1132</v>
      </c>
      <c r="C55" s="10" t="s">
        <v>1132</v>
      </c>
      <c r="D55" s="10" t="s">
        <v>1132</v>
      </c>
      <c r="E55" s="10" t="s">
        <v>1132</v>
      </c>
      <c r="F55" s="10" t="s">
        <v>1132</v>
      </c>
      <c r="G55" s="10" t="s">
        <v>1132</v>
      </c>
      <c r="H55" s="10" t="s">
        <v>481</v>
      </c>
      <c r="I55" s="5" t="s">
        <v>1132</v>
      </c>
    </row>
    <row r="56" spans="1:9" ht="15">
      <c r="A56" s="231" t="s">
        <v>1186</v>
      </c>
      <c r="B56" s="10" t="s">
        <v>1347</v>
      </c>
      <c r="C56" s="10" t="s">
        <v>1347</v>
      </c>
      <c r="D56" s="10" t="s">
        <v>1347</v>
      </c>
      <c r="E56" s="10" t="s">
        <v>1347</v>
      </c>
      <c r="F56" s="10" t="s">
        <v>1347</v>
      </c>
      <c r="G56" s="10" t="s">
        <v>1347</v>
      </c>
      <c r="H56" s="10" t="s">
        <v>489</v>
      </c>
      <c r="I56" s="5" t="s">
        <v>1347</v>
      </c>
    </row>
    <row r="57" spans="1:9" ht="15">
      <c r="A57" s="231" t="s">
        <v>1115</v>
      </c>
      <c r="B57" s="10" t="s">
        <v>1350</v>
      </c>
      <c r="C57" s="10" t="s">
        <v>1350</v>
      </c>
      <c r="D57" s="10" t="s">
        <v>1350</v>
      </c>
      <c r="E57" s="10" t="s">
        <v>1350</v>
      </c>
      <c r="F57" s="10" t="s">
        <v>1350</v>
      </c>
      <c r="G57" s="10" t="s">
        <v>1350</v>
      </c>
      <c r="H57" s="10" t="s">
        <v>489</v>
      </c>
      <c r="I57" s="5" t="s">
        <v>1350</v>
      </c>
    </row>
    <row r="58" spans="1:9" ht="15">
      <c r="A58" s="231" t="s">
        <v>1352</v>
      </c>
      <c r="B58" s="10" t="s">
        <v>1353</v>
      </c>
      <c r="C58" s="10" t="s">
        <v>1353</v>
      </c>
      <c r="D58" s="10" t="s">
        <v>1353</v>
      </c>
      <c r="E58" s="10" t="s">
        <v>1353</v>
      </c>
      <c r="F58" s="10" t="s">
        <v>1353</v>
      </c>
      <c r="G58" s="10" t="s">
        <v>1353</v>
      </c>
      <c r="H58" s="10" t="s">
        <v>489</v>
      </c>
      <c r="I58" s="5" t="s">
        <v>1353</v>
      </c>
    </row>
    <row r="59" spans="1:9" ht="15">
      <c r="A59" s="231" t="s">
        <v>1356</v>
      </c>
      <c r="B59" s="10" t="s">
        <v>1434</v>
      </c>
      <c r="C59" s="10" t="s">
        <v>1434</v>
      </c>
      <c r="D59" s="10" t="s">
        <v>1434</v>
      </c>
      <c r="E59" s="10" t="s">
        <v>1434</v>
      </c>
      <c r="F59" s="10" t="s">
        <v>1434</v>
      </c>
      <c r="G59" s="10" t="s">
        <v>1434</v>
      </c>
      <c r="H59" s="10" t="s">
        <v>489</v>
      </c>
      <c r="I59" s="5" t="s">
        <v>1434</v>
      </c>
    </row>
    <row r="60" spans="1:9" ht="15">
      <c r="A60" s="231" t="s">
        <v>1359</v>
      </c>
      <c r="B60" s="10" t="s">
        <v>1360</v>
      </c>
      <c r="C60" s="10" t="s">
        <v>1360</v>
      </c>
      <c r="D60" s="10" t="s">
        <v>1360</v>
      </c>
      <c r="E60" s="10" t="s">
        <v>1360</v>
      </c>
      <c r="F60" s="10" t="s">
        <v>1360</v>
      </c>
      <c r="G60" s="10" t="s">
        <v>1360</v>
      </c>
      <c r="H60" s="10" t="s">
        <v>489</v>
      </c>
      <c r="I60" s="5" t="s">
        <v>1360</v>
      </c>
    </row>
    <row r="61" spans="1:9" ht="15">
      <c r="A61" s="231" t="s">
        <v>1363</v>
      </c>
      <c r="B61" s="10" t="s">
        <v>1433</v>
      </c>
      <c r="C61" s="10" t="s">
        <v>1433</v>
      </c>
      <c r="D61" s="10" t="s">
        <v>1433</v>
      </c>
      <c r="E61" s="10" t="s">
        <v>1433</v>
      </c>
      <c r="F61" s="10" t="s">
        <v>1433</v>
      </c>
      <c r="G61" s="10" t="s">
        <v>1433</v>
      </c>
      <c r="H61" s="10" t="s">
        <v>489</v>
      </c>
      <c r="I61" s="5" t="s">
        <v>1433</v>
      </c>
    </row>
    <row r="62" spans="1:9" ht="15">
      <c r="A62" s="231" t="s">
        <v>1366</v>
      </c>
      <c r="B62" s="10" t="s">
        <v>1367</v>
      </c>
      <c r="C62" s="10" t="s">
        <v>1367</v>
      </c>
      <c r="D62" s="10" t="s">
        <v>1367</v>
      </c>
      <c r="E62" s="10" t="s">
        <v>1367</v>
      </c>
      <c r="F62" s="10" t="s">
        <v>1367</v>
      </c>
      <c r="G62" s="10" t="s">
        <v>1367</v>
      </c>
      <c r="H62" s="10" t="s">
        <v>489</v>
      </c>
      <c r="I62" s="5" t="s">
        <v>1367</v>
      </c>
    </row>
    <row r="63" spans="1:9" ht="15">
      <c r="A63" s="231" t="s">
        <v>1370</v>
      </c>
      <c r="B63" s="10" t="s">
        <v>1435</v>
      </c>
      <c r="C63" s="10" t="s">
        <v>1435</v>
      </c>
      <c r="D63" s="10" t="s">
        <v>1435</v>
      </c>
      <c r="E63" s="10" t="s">
        <v>1435</v>
      </c>
      <c r="F63" s="10" t="s">
        <v>1435</v>
      </c>
      <c r="G63" s="10" t="s">
        <v>1435</v>
      </c>
      <c r="H63" s="10" t="s">
        <v>489</v>
      </c>
      <c r="I63" s="5" t="s">
        <v>1435</v>
      </c>
    </row>
    <row r="64" spans="1:9" ht="15">
      <c r="A64" s="231" t="s">
        <v>1373</v>
      </c>
      <c r="B64" s="10" t="s">
        <v>1750</v>
      </c>
      <c r="C64" s="10" t="s">
        <v>1750</v>
      </c>
      <c r="D64" s="10" t="s">
        <v>1750</v>
      </c>
      <c r="E64" s="10" t="s">
        <v>1750</v>
      </c>
      <c r="F64" s="10" t="s">
        <v>1750</v>
      </c>
      <c r="G64" s="10" t="s">
        <v>1750</v>
      </c>
      <c r="H64" s="10" t="s">
        <v>489</v>
      </c>
      <c r="I64" s="5" t="s">
        <v>1750</v>
      </c>
    </row>
    <row r="65" spans="1:9" ht="15">
      <c r="A65" s="231" t="s">
        <v>1753</v>
      </c>
      <c r="B65" s="10" t="s">
        <v>1436</v>
      </c>
      <c r="C65" s="10" t="s">
        <v>1436</v>
      </c>
      <c r="D65" s="10" t="s">
        <v>1436</v>
      </c>
      <c r="E65" s="10" t="s">
        <v>1436</v>
      </c>
      <c r="F65" s="10" t="s">
        <v>1436</v>
      </c>
      <c r="G65" s="10" t="s">
        <v>1436</v>
      </c>
      <c r="H65" s="10" t="s">
        <v>489</v>
      </c>
      <c r="I65" s="5" t="s">
        <v>1436</v>
      </c>
    </row>
    <row r="66" spans="1:9" ht="15">
      <c r="A66" s="231" t="s">
        <v>1756</v>
      </c>
      <c r="B66" s="10" t="s">
        <v>1757</v>
      </c>
      <c r="C66" s="10" t="s">
        <v>1757</v>
      </c>
      <c r="D66" s="10" t="s">
        <v>1757</v>
      </c>
      <c r="E66" s="10" t="s">
        <v>1757</v>
      </c>
      <c r="F66" s="10" t="s">
        <v>1757</v>
      </c>
      <c r="G66" s="10" t="s">
        <v>1757</v>
      </c>
      <c r="H66" s="10" t="s">
        <v>489</v>
      </c>
      <c r="I66" s="5" t="s">
        <v>1757</v>
      </c>
    </row>
    <row r="67" spans="1:9" ht="15">
      <c r="A67" s="231" t="s">
        <v>1760</v>
      </c>
      <c r="B67" s="10" t="s">
        <v>1761</v>
      </c>
      <c r="C67" s="10" t="s">
        <v>1761</v>
      </c>
      <c r="D67" s="10" t="s">
        <v>1761</v>
      </c>
      <c r="E67" s="10" t="s">
        <v>1761</v>
      </c>
      <c r="F67" s="10" t="s">
        <v>1761</v>
      </c>
      <c r="G67" s="10" t="s">
        <v>1761</v>
      </c>
      <c r="H67" s="10" t="s">
        <v>489</v>
      </c>
      <c r="I67" s="5" t="s">
        <v>1761</v>
      </c>
    </row>
    <row r="68" spans="1:9" ht="15">
      <c r="A68" s="231" t="s">
        <v>1764</v>
      </c>
      <c r="B68" s="10" t="s">
        <v>1765</v>
      </c>
      <c r="C68" s="10" t="s">
        <v>1765</v>
      </c>
      <c r="D68" s="10" t="s">
        <v>1765</v>
      </c>
      <c r="E68" s="10" t="s">
        <v>1765</v>
      </c>
      <c r="F68" s="10" t="s">
        <v>1765</v>
      </c>
      <c r="G68" s="10" t="s">
        <v>1765</v>
      </c>
      <c r="H68" s="10" t="s">
        <v>489</v>
      </c>
      <c r="I68" s="5" t="s">
        <v>1765</v>
      </c>
    </row>
    <row r="69" spans="1:9" ht="15">
      <c r="A69" s="231" t="s">
        <v>1768</v>
      </c>
      <c r="B69" s="10" t="s">
        <v>1769</v>
      </c>
      <c r="C69" s="10" t="s">
        <v>1769</v>
      </c>
      <c r="D69" s="10" t="s">
        <v>1769</v>
      </c>
      <c r="E69" s="10" t="s">
        <v>1769</v>
      </c>
      <c r="F69" s="10" t="s">
        <v>1769</v>
      </c>
      <c r="G69" s="10" t="s">
        <v>1769</v>
      </c>
      <c r="H69" s="10" t="s">
        <v>489</v>
      </c>
      <c r="I69" s="5" t="s">
        <v>1769</v>
      </c>
    </row>
    <row r="70" spans="1:9" ht="15">
      <c r="A70" s="231" t="s">
        <v>1772</v>
      </c>
      <c r="B70" s="10" t="s">
        <v>1773</v>
      </c>
      <c r="C70" s="10" t="s">
        <v>1773</v>
      </c>
      <c r="D70" s="10" t="s">
        <v>1773</v>
      </c>
      <c r="E70" s="10" t="s">
        <v>1773</v>
      </c>
      <c r="F70" s="10" t="s">
        <v>1773</v>
      </c>
      <c r="G70" s="10" t="s">
        <v>1773</v>
      </c>
      <c r="H70" s="10" t="s">
        <v>489</v>
      </c>
      <c r="I70" s="5" t="s">
        <v>1773</v>
      </c>
    </row>
    <row r="71" spans="1:9" ht="15">
      <c r="A71" s="231" t="s">
        <v>1776</v>
      </c>
      <c r="B71" s="10" t="s">
        <v>1777</v>
      </c>
      <c r="C71" s="10" t="s">
        <v>1777</v>
      </c>
      <c r="D71" s="10" t="s">
        <v>1777</v>
      </c>
      <c r="E71" s="10" t="s">
        <v>1777</v>
      </c>
      <c r="F71" s="10" t="s">
        <v>1777</v>
      </c>
      <c r="G71" s="10" t="s">
        <v>1777</v>
      </c>
      <c r="H71" s="10" t="s">
        <v>489</v>
      </c>
      <c r="I71" s="5" t="s">
        <v>1777</v>
      </c>
    </row>
    <row r="72" spans="1:9" ht="15">
      <c r="A72" s="231" t="s">
        <v>1779</v>
      </c>
      <c r="B72" s="10" t="s">
        <v>1132</v>
      </c>
      <c r="C72" s="10" t="s">
        <v>1132</v>
      </c>
      <c r="D72" s="10" t="s">
        <v>1132</v>
      </c>
      <c r="E72" s="10" t="s">
        <v>1132</v>
      </c>
      <c r="F72" s="10" t="s">
        <v>1132</v>
      </c>
      <c r="G72" s="10" t="s">
        <v>1132</v>
      </c>
      <c r="H72" s="10" t="s">
        <v>481</v>
      </c>
      <c r="I72" s="5" t="s">
        <v>1132</v>
      </c>
    </row>
    <row r="73" spans="1:9" ht="15">
      <c r="A73" s="231" t="s">
        <v>514</v>
      </c>
      <c r="B73" s="10" t="s">
        <v>515</v>
      </c>
      <c r="C73" s="10" t="s">
        <v>515</v>
      </c>
      <c r="D73" s="10" t="s">
        <v>515</v>
      </c>
      <c r="E73" s="10" t="s">
        <v>515</v>
      </c>
      <c r="F73" s="10" t="s">
        <v>515</v>
      </c>
      <c r="G73" s="10" t="s">
        <v>515</v>
      </c>
      <c r="H73" s="10" t="s">
        <v>489</v>
      </c>
      <c r="I73" s="5" t="s">
        <v>515</v>
      </c>
    </row>
    <row r="74" spans="1:9" ht="15">
      <c r="A74" s="231" t="s">
        <v>518</v>
      </c>
      <c r="B74" s="10" t="s">
        <v>519</v>
      </c>
      <c r="C74" s="10" t="s">
        <v>519</v>
      </c>
      <c r="D74" s="10" t="s">
        <v>519</v>
      </c>
      <c r="E74" s="10" t="s">
        <v>519</v>
      </c>
      <c r="F74" s="10" t="s">
        <v>519</v>
      </c>
      <c r="G74" s="10" t="s">
        <v>519</v>
      </c>
      <c r="H74" s="10" t="s">
        <v>489</v>
      </c>
      <c r="I74" s="5" t="s">
        <v>519</v>
      </c>
    </row>
    <row r="75" spans="1:9" ht="15">
      <c r="A75" s="231" t="s">
        <v>522</v>
      </c>
      <c r="B75" s="10" t="s">
        <v>523</v>
      </c>
      <c r="C75" s="10" t="s">
        <v>523</v>
      </c>
      <c r="D75" s="10" t="s">
        <v>523</v>
      </c>
      <c r="E75" s="10" t="s">
        <v>523</v>
      </c>
      <c r="F75" s="10" t="s">
        <v>523</v>
      </c>
      <c r="G75" s="10" t="s">
        <v>523</v>
      </c>
      <c r="H75" s="10" t="s">
        <v>489</v>
      </c>
      <c r="I75" s="5" t="s">
        <v>523</v>
      </c>
    </row>
    <row r="76" spans="1:9" ht="15">
      <c r="A76" s="231" t="s">
        <v>1</v>
      </c>
      <c r="B76" s="10" t="s">
        <v>2</v>
      </c>
      <c r="C76" s="10" t="s">
        <v>2</v>
      </c>
      <c r="D76" s="10" t="s">
        <v>2</v>
      </c>
      <c r="E76" s="10" t="s">
        <v>2</v>
      </c>
      <c r="F76" s="10" t="s">
        <v>2</v>
      </c>
      <c r="G76" s="10" t="s">
        <v>2</v>
      </c>
      <c r="H76" s="10" t="s">
        <v>489</v>
      </c>
      <c r="I76" s="5" t="s">
        <v>2</v>
      </c>
    </row>
    <row r="77" spans="1:9" ht="15">
      <c r="A77" s="231" t="s">
        <v>5</v>
      </c>
      <c r="B77" s="10" t="s">
        <v>1432</v>
      </c>
      <c r="C77" s="10" t="s">
        <v>1432</v>
      </c>
      <c r="D77" s="10" t="s">
        <v>1432</v>
      </c>
      <c r="E77" s="10" t="s">
        <v>1432</v>
      </c>
      <c r="F77" s="10" t="s">
        <v>1432</v>
      </c>
      <c r="G77" s="10" t="s">
        <v>1432</v>
      </c>
      <c r="H77" s="10" t="s">
        <v>489</v>
      </c>
      <c r="I77" s="5" t="s">
        <v>1432</v>
      </c>
    </row>
    <row r="78" spans="1:9" ht="15">
      <c r="A78" s="231" t="s">
        <v>8</v>
      </c>
      <c r="B78" s="10" t="s">
        <v>9</v>
      </c>
      <c r="C78" s="10" t="s">
        <v>9</v>
      </c>
      <c r="D78" s="10" t="s">
        <v>9</v>
      </c>
      <c r="E78" s="10" t="s">
        <v>9</v>
      </c>
      <c r="F78" s="10" t="s">
        <v>9</v>
      </c>
      <c r="G78" s="10" t="s">
        <v>9</v>
      </c>
      <c r="H78" s="10" t="s">
        <v>489</v>
      </c>
      <c r="I78" s="5" t="s">
        <v>9</v>
      </c>
    </row>
    <row r="79" spans="1:9" ht="15">
      <c r="A79" s="231" t="s">
        <v>12</v>
      </c>
      <c r="B79" s="10" t="s">
        <v>13</v>
      </c>
      <c r="C79" s="10" t="s">
        <v>13</v>
      </c>
      <c r="D79" s="10" t="s">
        <v>13</v>
      </c>
      <c r="E79" s="10" t="s">
        <v>13</v>
      </c>
      <c r="F79" s="10" t="s">
        <v>13</v>
      </c>
      <c r="G79" s="10" t="s">
        <v>13</v>
      </c>
      <c r="H79" s="10" t="s">
        <v>489</v>
      </c>
      <c r="I79" s="5" t="s">
        <v>13</v>
      </c>
    </row>
    <row r="80" spans="1:9" ht="15">
      <c r="A80" s="231" t="s">
        <v>15</v>
      </c>
      <c r="B80" s="10" t="s">
        <v>1221</v>
      </c>
      <c r="C80" s="10" t="s">
        <v>1221</v>
      </c>
      <c r="D80" s="10" t="s">
        <v>1221</v>
      </c>
      <c r="E80" s="10" t="s">
        <v>1221</v>
      </c>
      <c r="F80" s="10" t="s">
        <v>1221</v>
      </c>
      <c r="G80" s="10" t="s">
        <v>1221</v>
      </c>
      <c r="H80" s="10" t="s">
        <v>481</v>
      </c>
      <c r="I80" s="5" t="s">
        <v>1221</v>
      </c>
    </row>
    <row r="81" spans="1:9" ht="15">
      <c r="A81" s="231" t="s">
        <v>18</v>
      </c>
      <c r="B81" s="10" t="s">
        <v>19</v>
      </c>
      <c r="C81" s="10" t="s">
        <v>19</v>
      </c>
      <c r="D81" s="10" t="s">
        <v>19</v>
      </c>
      <c r="E81" s="10" t="s">
        <v>19</v>
      </c>
      <c r="F81" s="10" t="s">
        <v>19</v>
      </c>
      <c r="G81" s="10" t="s">
        <v>19</v>
      </c>
      <c r="H81" s="10" t="s">
        <v>489</v>
      </c>
      <c r="I81" s="5" t="s">
        <v>19</v>
      </c>
    </row>
    <row r="82" spans="1:9" ht="15">
      <c r="A82" s="231" t="s">
        <v>22</v>
      </c>
      <c r="B82" s="10" t="s">
        <v>23</v>
      </c>
      <c r="C82" s="10" t="s">
        <v>23</v>
      </c>
      <c r="D82" s="10" t="s">
        <v>23</v>
      </c>
      <c r="E82" s="10" t="s">
        <v>23</v>
      </c>
      <c r="F82" s="10" t="s">
        <v>23</v>
      </c>
      <c r="G82" s="10" t="s">
        <v>23</v>
      </c>
      <c r="H82" s="10" t="s">
        <v>489</v>
      </c>
      <c r="I82" s="5" t="s">
        <v>23</v>
      </c>
    </row>
    <row r="83" spans="1:9" ht="15">
      <c r="A83" s="231" t="s">
        <v>26</v>
      </c>
      <c r="B83" s="10" t="s">
        <v>27</v>
      </c>
      <c r="C83" s="10" t="s">
        <v>27</v>
      </c>
      <c r="D83" s="10" t="s">
        <v>27</v>
      </c>
      <c r="E83" s="10" t="s">
        <v>27</v>
      </c>
      <c r="F83" s="10" t="s">
        <v>27</v>
      </c>
      <c r="G83" s="10" t="s">
        <v>27</v>
      </c>
      <c r="H83" s="10" t="s">
        <v>489</v>
      </c>
      <c r="I83" s="5" t="s">
        <v>27</v>
      </c>
    </row>
    <row r="84" spans="1:9" ht="15">
      <c r="A84" s="231" t="s">
        <v>30</v>
      </c>
      <c r="B84" s="10" t="s">
        <v>31</v>
      </c>
      <c r="C84" s="10" t="s">
        <v>31</v>
      </c>
      <c r="D84" s="10" t="s">
        <v>31</v>
      </c>
      <c r="E84" s="10" t="s">
        <v>31</v>
      </c>
      <c r="F84" s="10" t="s">
        <v>31</v>
      </c>
      <c r="G84" s="10" t="s">
        <v>31</v>
      </c>
      <c r="H84" s="10" t="s">
        <v>489</v>
      </c>
      <c r="I84" s="5" t="s">
        <v>31</v>
      </c>
    </row>
    <row r="85" spans="1:9" ht="15">
      <c r="A85" s="231" t="s">
        <v>34</v>
      </c>
      <c r="B85" s="10" t="s">
        <v>35</v>
      </c>
      <c r="C85" s="10" t="s">
        <v>35</v>
      </c>
      <c r="D85" s="10" t="s">
        <v>35</v>
      </c>
      <c r="E85" s="10" t="s">
        <v>35</v>
      </c>
      <c r="F85" s="10" t="s">
        <v>35</v>
      </c>
      <c r="G85" s="10" t="s">
        <v>35</v>
      </c>
      <c r="H85" s="10" t="s">
        <v>489</v>
      </c>
      <c r="I85" s="5" t="s">
        <v>35</v>
      </c>
    </row>
    <row r="86" spans="1:9" ht="15">
      <c r="A86" s="231" t="s">
        <v>38</v>
      </c>
      <c r="B86" s="10" t="s">
        <v>39</v>
      </c>
      <c r="C86" s="10" t="s">
        <v>39</v>
      </c>
      <c r="D86" s="10" t="s">
        <v>39</v>
      </c>
      <c r="E86" s="10" t="s">
        <v>39</v>
      </c>
      <c r="F86" s="10" t="s">
        <v>39</v>
      </c>
      <c r="G86" s="10" t="s">
        <v>39</v>
      </c>
      <c r="H86" s="10" t="s">
        <v>489</v>
      </c>
      <c r="I86" s="5" t="s">
        <v>39</v>
      </c>
    </row>
    <row r="87" spans="1:9" ht="15">
      <c r="A87" s="231" t="s">
        <v>42</v>
      </c>
      <c r="B87" s="10" t="s">
        <v>1431</v>
      </c>
      <c r="C87" s="10" t="s">
        <v>1431</v>
      </c>
      <c r="D87" s="10" t="s">
        <v>1431</v>
      </c>
      <c r="E87" s="10" t="s">
        <v>1431</v>
      </c>
      <c r="F87" s="10" t="s">
        <v>1431</v>
      </c>
      <c r="G87" s="10" t="s">
        <v>1431</v>
      </c>
      <c r="H87" s="10" t="s">
        <v>489</v>
      </c>
      <c r="I87" s="5" t="s">
        <v>1431</v>
      </c>
    </row>
    <row r="88" spans="1:9" ht="15">
      <c r="A88" s="231" t="s">
        <v>44</v>
      </c>
      <c r="B88" s="10" t="s">
        <v>1132</v>
      </c>
      <c r="C88" s="10" t="s">
        <v>1132</v>
      </c>
      <c r="D88" s="10" t="s">
        <v>1132</v>
      </c>
      <c r="E88" s="10" t="s">
        <v>1132</v>
      </c>
      <c r="F88" s="10" t="s">
        <v>1132</v>
      </c>
      <c r="G88" s="10" t="s">
        <v>1132</v>
      </c>
      <c r="H88" s="10" t="s">
        <v>481</v>
      </c>
      <c r="I88" s="5" t="s">
        <v>1132</v>
      </c>
    </row>
    <row r="89" spans="1:9" ht="15">
      <c r="A89" s="231" t="s">
        <v>47</v>
      </c>
      <c r="B89" s="10" t="s">
        <v>48</v>
      </c>
      <c r="C89" s="10" t="s">
        <v>48</v>
      </c>
      <c r="D89" s="10" t="s">
        <v>48</v>
      </c>
      <c r="E89" s="10" t="s">
        <v>48</v>
      </c>
      <c r="F89" s="10" t="s">
        <v>48</v>
      </c>
      <c r="G89" s="10" t="s">
        <v>48</v>
      </c>
      <c r="H89" s="10" t="s">
        <v>489</v>
      </c>
      <c r="I89" s="5" t="s">
        <v>48</v>
      </c>
    </row>
    <row r="90" spans="1:9" ht="15">
      <c r="A90" s="231" t="s">
        <v>51</v>
      </c>
      <c r="B90" s="10" t="s">
        <v>1606</v>
      </c>
      <c r="C90" s="10" t="s">
        <v>1430</v>
      </c>
      <c r="D90" s="10" t="s">
        <v>1430</v>
      </c>
      <c r="E90" s="10" t="s">
        <v>1430</v>
      </c>
      <c r="F90" s="10" t="s">
        <v>1430</v>
      </c>
      <c r="G90" s="10" t="s">
        <v>1430</v>
      </c>
      <c r="H90" s="10" t="s">
        <v>489</v>
      </c>
      <c r="I90" s="5" t="s">
        <v>1430</v>
      </c>
    </row>
    <row r="91" spans="1:9" ht="15">
      <c r="A91" s="231" t="s">
        <v>54</v>
      </c>
      <c r="B91" s="10" t="s">
        <v>55</v>
      </c>
      <c r="C91" s="10" t="s">
        <v>55</v>
      </c>
      <c r="D91" s="10" t="s">
        <v>55</v>
      </c>
      <c r="E91" s="10" t="s">
        <v>55</v>
      </c>
      <c r="F91" s="10" t="s">
        <v>55</v>
      </c>
      <c r="G91" s="10" t="s">
        <v>55</v>
      </c>
      <c r="H91" s="10" t="s">
        <v>489</v>
      </c>
      <c r="I91" s="5" t="s">
        <v>55</v>
      </c>
    </row>
    <row r="92" spans="1:9" ht="15">
      <c r="A92" s="231" t="s">
        <v>58</v>
      </c>
      <c r="B92" s="10" t="s">
        <v>59</v>
      </c>
      <c r="C92" s="10" t="s">
        <v>59</v>
      </c>
      <c r="D92" s="10" t="s">
        <v>59</v>
      </c>
      <c r="E92" s="10" t="s">
        <v>59</v>
      </c>
      <c r="F92" s="10" t="s">
        <v>59</v>
      </c>
      <c r="G92" s="10" t="s">
        <v>59</v>
      </c>
      <c r="H92" s="10" t="s">
        <v>489</v>
      </c>
      <c r="I92" s="5" t="s">
        <v>59</v>
      </c>
    </row>
    <row r="93" spans="1:9" ht="15">
      <c r="A93" s="231" t="s">
        <v>62</v>
      </c>
      <c r="B93" s="10" t="s">
        <v>63</v>
      </c>
      <c r="C93" s="10" t="s">
        <v>63</v>
      </c>
      <c r="D93" s="10" t="s">
        <v>63</v>
      </c>
      <c r="E93" s="10" t="s">
        <v>63</v>
      </c>
      <c r="F93" s="10" t="s">
        <v>63</v>
      </c>
      <c r="G93" s="10" t="s">
        <v>63</v>
      </c>
      <c r="H93" s="10" t="s">
        <v>489</v>
      </c>
      <c r="I93" s="5" t="s">
        <v>63</v>
      </c>
    </row>
    <row r="94" spans="1:9" ht="15">
      <c r="A94" s="231" t="s">
        <v>66</v>
      </c>
      <c r="B94" s="10" t="s">
        <v>67</v>
      </c>
      <c r="C94" s="10" t="s">
        <v>67</v>
      </c>
      <c r="D94" s="10" t="s">
        <v>67</v>
      </c>
      <c r="E94" s="10" t="s">
        <v>67</v>
      </c>
      <c r="F94" s="10" t="s">
        <v>67</v>
      </c>
      <c r="G94" s="10" t="s">
        <v>67</v>
      </c>
      <c r="H94" s="10" t="s">
        <v>489</v>
      </c>
      <c r="I94" s="5" t="s">
        <v>67</v>
      </c>
    </row>
    <row r="95" spans="1:9" ht="15">
      <c r="A95" s="231" t="s">
        <v>70</v>
      </c>
      <c r="B95" s="10" t="s">
        <v>71</v>
      </c>
      <c r="C95" s="10" t="s">
        <v>71</v>
      </c>
      <c r="D95" s="10" t="s">
        <v>71</v>
      </c>
      <c r="E95" s="10" t="s">
        <v>71</v>
      </c>
      <c r="F95" s="10" t="s">
        <v>71</v>
      </c>
      <c r="G95" s="10" t="s">
        <v>71</v>
      </c>
      <c r="H95" s="10" t="s">
        <v>489</v>
      </c>
      <c r="I95" s="5" t="s">
        <v>71</v>
      </c>
    </row>
    <row r="96" spans="1:9" ht="15">
      <c r="A96" s="231" t="s">
        <v>73</v>
      </c>
      <c r="B96" s="10" t="s">
        <v>1221</v>
      </c>
      <c r="C96" s="10" t="s">
        <v>1221</v>
      </c>
      <c r="D96" s="10" t="s">
        <v>1221</v>
      </c>
      <c r="E96" s="10" t="s">
        <v>1221</v>
      </c>
      <c r="F96" s="10" t="s">
        <v>1221</v>
      </c>
      <c r="G96" s="10" t="s">
        <v>1221</v>
      </c>
      <c r="H96" s="10" t="s">
        <v>481</v>
      </c>
      <c r="I96" s="5" t="s">
        <v>1221</v>
      </c>
    </row>
    <row r="97" spans="1:9" ht="15">
      <c r="A97" s="231" t="s">
        <v>76</v>
      </c>
      <c r="B97" s="10" t="s">
        <v>77</v>
      </c>
      <c r="C97" s="10" t="s">
        <v>77</v>
      </c>
      <c r="D97" s="10" t="s">
        <v>77</v>
      </c>
      <c r="E97" s="10" t="s">
        <v>77</v>
      </c>
      <c r="F97" s="10" t="s">
        <v>77</v>
      </c>
      <c r="G97" s="10" t="s">
        <v>77</v>
      </c>
      <c r="H97" s="10" t="s">
        <v>489</v>
      </c>
      <c r="I97" s="5" t="s">
        <v>77</v>
      </c>
    </row>
    <row r="98" spans="1:9" ht="15">
      <c r="A98" s="231" t="s">
        <v>410</v>
      </c>
      <c r="B98" s="10" t="s">
        <v>411</v>
      </c>
      <c r="C98" s="10" t="s">
        <v>411</v>
      </c>
      <c r="D98" s="10" t="s">
        <v>411</v>
      </c>
      <c r="E98" s="10" t="s">
        <v>411</v>
      </c>
      <c r="F98" s="10" t="s">
        <v>411</v>
      </c>
      <c r="G98" s="10" t="s">
        <v>411</v>
      </c>
      <c r="H98" s="10" t="s">
        <v>489</v>
      </c>
      <c r="I98" s="5" t="s">
        <v>411</v>
      </c>
    </row>
    <row r="99" spans="1:9" ht="15">
      <c r="A99" s="231" t="s">
        <v>414</v>
      </c>
      <c r="B99" s="10" t="s">
        <v>415</v>
      </c>
      <c r="C99" s="10" t="s">
        <v>415</v>
      </c>
      <c r="D99" s="10" t="s">
        <v>415</v>
      </c>
      <c r="E99" s="10" t="s">
        <v>415</v>
      </c>
      <c r="F99" s="10" t="s">
        <v>415</v>
      </c>
      <c r="G99" s="10" t="s">
        <v>415</v>
      </c>
      <c r="H99" s="10" t="s">
        <v>489</v>
      </c>
      <c r="I99" s="5" t="s">
        <v>415</v>
      </c>
    </row>
    <row r="100" spans="1:9" ht="15">
      <c r="A100" s="231" t="s">
        <v>418</v>
      </c>
      <c r="B100" s="10" t="s">
        <v>419</v>
      </c>
      <c r="C100" s="10" t="s">
        <v>419</v>
      </c>
      <c r="D100" s="10" t="s">
        <v>419</v>
      </c>
      <c r="E100" s="10" t="s">
        <v>419</v>
      </c>
      <c r="F100" s="10" t="s">
        <v>419</v>
      </c>
      <c r="G100" s="10" t="s">
        <v>419</v>
      </c>
      <c r="H100" s="10" t="s">
        <v>489</v>
      </c>
      <c r="I100" s="5" t="s">
        <v>419</v>
      </c>
    </row>
    <row r="101" spans="1:9" ht="15">
      <c r="A101" s="231" t="s">
        <v>1701</v>
      </c>
      <c r="B101" s="10" t="s">
        <v>1702</v>
      </c>
      <c r="C101" s="10" t="s">
        <v>1702</v>
      </c>
      <c r="D101" s="10" t="s">
        <v>1702</v>
      </c>
      <c r="E101" s="10" t="s">
        <v>1702</v>
      </c>
      <c r="F101" s="10" t="s">
        <v>1702</v>
      </c>
      <c r="G101" s="10" t="s">
        <v>1702</v>
      </c>
      <c r="H101" s="10" t="s">
        <v>489</v>
      </c>
      <c r="I101" s="5" t="s">
        <v>1702</v>
      </c>
    </row>
    <row r="102" spans="1:9" ht="15">
      <c r="A102" s="231" t="s">
        <v>1705</v>
      </c>
      <c r="B102" s="10" t="s">
        <v>1706</v>
      </c>
      <c r="C102" s="10" t="s">
        <v>1706</v>
      </c>
      <c r="D102" s="10" t="s">
        <v>1706</v>
      </c>
      <c r="E102" s="10" t="s">
        <v>1706</v>
      </c>
      <c r="F102" s="10" t="s">
        <v>1706</v>
      </c>
      <c r="G102" s="10" t="s">
        <v>1706</v>
      </c>
      <c r="H102" s="10" t="s">
        <v>489</v>
      </c>
      <c r="I102" s="5" t="s">
        <v>1706</v>
      </c>
    </row>
    <row r="103" spans="1:9" ht="15">
      <c r="A103" s="231" t="s">
        <v>1709</v>
      </c>
      <c r="B103" s="10" t="s">
        <v>1710</v>
      </c>
      <c r="C103" s="10" t="s">
        <v>1710</v>
      </c>
      <c r="D103" s="10" t="s">
        <v>1710</v>
      </c>
      <c r="E103" s="10" t="s">
        <v>1710</v>
      </c>
      <c r="F103" s="10" t="s">
        <v>1710</v>
      </c>
      <c r="G103" s="10" t="s">
        <v>1710</v>
      </c>
      <c r="H103" s="10" t="s">
        <v>489</v>
      </c>
      <c r="I103" s="5" t="s">
        <v>1710</v>
      </c>
    </row>
    <row r="104" spans="1:9" ht="15">
      <c r="A104" s="231" t="s">
        <v>1712</v>
      </c>
      <c r="B104" s="10" t="s">
        <v>1132</v>
      </c>
      <c r="C104" s="10" t="s">
        <v>1132</v>
      </c>
      <c r="D104" s="10" t="s">
        <v>1132</v>
      </c>
      <c r="E104" s="10" t="s">
        <v>1132</v>
      </c>
      <c r="F104" s="10" t="s">
        <v>1132</v>
      </c>
      <c r="G104" s="10" t="s">
        <v>1132</v>
      </c>
      <c r="H104" s="10" t="s">
        <v>481</v>
      </c>
      <c r="I104" s="5" t="s">
        <v>1132</v>
      </c>
    </row>
  </sheetData>
  <sheetProtection/>
  <mergeCells count="1">
    <mergeCell ref="A2:H2"/>
  </mergeCells>
  <printOptions/>
  <pageMargins left="0.75" right="0.75" top="1" bottom="1" header="0.5" footer="0.5"/>
  <pageSetup horizontalDpi="600" verticalDpi="600" orientation="portrait" paperSize="9" r:id="rId1"/>
  <rowBreaks count="1" manualBreakCount="1">
    <brk id="53" max="255" man="1"/>
  </rowBreaks>
</worksheet>
</file>

<file path=xl/worksheets/sheet5.xml><?xml version="1.0" encoding="utf-8"?>
<worksheet xmlns="http://schemas.openxmlformats.org/spreadsheetml/2006/main" xmlns:r="http://schemas.openxmlformats.org/officeDocument/2006/relationships">
  <sheetPr>
    <tabColor indexed="43"/>
  </sheetPr>
  <dimension ref="A1:P107"/>
  <sheetViews>
    <sheetView zoomScale="75" zoomScaleNormal="75" zoomScalePageLayoutView="0" workbookViewId="0" topLeftCell="A1">
      <pane xSplit="14" ySplit="3" topLeftCell="O4" activePane="bottomRight" state="frozen"/>
      <selection pane="topLeft" activeCell="A1" sqref="A1"/>
      <selection pane="topRight" activeCell="O1" sqref="O1"/>
      <selection pane="bottomLeft" activeCell="A4" sqref="A4"/>
      <selection pane="bottomRight" activeCell="A1" sqref="A1"/>
    </sheetView>
  </sheetViews>
  <sheetFormatPr defaultColWidth="9.00390625" defaultRowHeight="16.5"/>
  <cols>
    <col min="1" max="1" width="8.00390625" style="203" customWidth="1"/>
    <col min="2" max="3" width="12.625" style="203" hidden="1" customWidth="1"/>
    <col min="4" max="5" width="12.625" style="203" customWidth="1"/>
    <col min="6" max="7" width="12.625" style="203" hidden="1" customWidth="1"/>
    <col min="8" max="9" width="12.625" style="203" customWidth="1"/>
    <col min="10" max="11" width="12.625" style="203" hidden="1" customWidth="1"/>
    <col min="12" max="14" width="12.625" style="203" customWidth="1"/>
    <col min="15" max="15" width="17.625" style="1" customWidth="1"/>
    <col min="16" max="16" width="17.625" style="2" customWidth="1"/>
    <col min="17" max="16384" width="9.00390625" style="208" customWidth="1"/>
  </cols>
  <sheetData>
    <row r="1" spans="1:16" ht="15.75">
      <c r="A1" s="206"/>
      <c r="B1" s="317" t="s">
        <v>1597</v>
      </c>
      <c r="C1" s="317"/>
      <c r="D1" s="317" t="s">
        <v>1598</v>
      </c>
      <c r="E1" s="317"/>
      <c r="F1" s="317" t="s">
        <v>1599</v>
      </c>
      <c r="G1" s="317"/>
      <c r="H1" s="317" t="s">
        <v>1600</v>
      </c>
      <c r="I1" s="317"/>
      <c r="J1" s="317" t="s">
        <v>1601</v>
      </c>
      <c r="K1" s="317"/>
      <c r="L1" s="317" t="s">
        <v>1602</v>
      </c>
      <c r="M1" s="317"/>
      <c r="N1" s="207" t="s">
        <v>479</v>
      </c>
      <c r="O1" s="407" t="s">
        <v>633</v>
      </c>
      <c r="P1" s="407"/>
    </row>
    <row r="2" spans="1:16" ht="15" customHeight="1">
      <c r="A2" s="318" t="s">
        <v>1466</v>
      </c>
      <c r="B2" s="319"/>
      <c r="C2" s="319"/>
      <c r="D2" s="319"/>
      <c r="E2" s="319"/>
      <c r="F2" s="319"/>
      <c r="G2" s="319"/>
      <c r="H2" s="319"/>
      <c r="I2" s="319"/>
      <c r="J2" s="319"/>
      <c r="K2" s="319"/>
      <c r="L2" s="319"/>
      <c r="M2" s="319"/>
      <c r="N2" s="320"/>
      <c r="O2" s="322"/>
      <c r="P2" s="322"/>
    </row>
    <row r="3" spans="1:16" ht="15.75">
      <c r="A3" s="209" t="s">
        <v>1129</v>
      </c>
      <c r="B3" s="209" t="s">
        <v>1607</v>
      </c>
      <c r="C3" s="209" t="s">
        <v>1608</v>
      </c>
      <c r="D3" s="209" t="s">
        <v>1607</v>
      </c>
      <c r="E3" s="209" t="s">
        <v>1608</v>
      </c>
      <c r="F3" s="209" t="s">
        <v>1607</v>
      </c>
      <c r="G3" s="209" t="s">
        <v>1608</v>
      </c>
      <c r="H3" s="209" t="s">
        <v>1607</v>
      </c>
      <c r="I3" s="209" t="s">
        <v>1608</v>
      </c>
      <c r="J3" s="209" t="s">
        <v>1607</v>
      </c>
      <c r="K3" s="209" t="s">
        <v>1608</v>
      </c>
      <c r="L3" s="316" t="s">
        <v>1165</v>
      </c>
      <c r="M3" s="316"/>
      <c r="N3" s="209"/>
      <c r="O3" s="9" t="s">
        <v>630</v>
      </c>
      <c r="P3" s="9" t="s">
        <v>631</v>
      </c>
    </row>
    <row r="4" spans="1:16" ht="15">
      <c r="A4" s="211" t="s">
        <v>1713</v>
      </c>
      <c r="B4" s="362" t="s">
        <v>1132</v>
      </c>
      <c r="C4" s="362"/>
      <c r="D4" s="362" t="s">
        <v>1132</v>
      </c>
      <c r="E4" s="362"/>
      <c r="F4" s="362" t="s">
        <v>1132</v>
      </c>
      <c r="G4" s="362"/>
      <c r="H4" s="362" t="s">
        <v>1132</v>
      </c>
      <c r="I4" s="362"/>
      <c r="J4" s="362" t="s">
        <v>1132</v>
      </c>
      <c r="K4" s="362"/>
      <c r="L4" s="362" t="s">
        <v>1132</v>
      </c>
      <c r="M4" s="362"/>
      <c r="N4" s="59" t="s">
        <v>481</v>
      </c>
      <c r="O4" s="323" t="s">
        <v>1132</v>
      </c>
      <c r="P4" s="323"/>
    </row>
    <row r="5" spans="1:16" ht="15">
      <c r="A5" s="211" t="s">
        <v>1715</v>
      </c>
      <c r="B5" s="362" t="s">
        <v>1716</v>
      </c>
      <c r="C5" s="362"/>
      <c r="D5" s="362" t="s">
        <v>1716</v>
      </c>
      <c r="E5" s="362"/>
      <c r="F5" s="362" t="s">
        <v>1716</v>
      </c>
      <c r="G5" s="362"/>
      <c r="H5" s="362" t="s">
        <v>1716</v>
      </c>
      <c r="I5" s="362"/>
      <c r="J5" s="362" t="s">
        <v>1716</v>
      </c>
      <c r="K5" s="362"/>
      <c r="L5" s="362" t="s">
        <v>1716</v>
      </c>
      <c r="M5" s="362"/>
      <c r="N5" s="59" t="s">
        <v>494</v>
      </c>
      <c r="O5" s="323" t="s">
        <v>1716</v>
      </c>
      <c r="P5" s="323"/>
    </row>
    <row r="6" spans="1:16" ht="15">
      <c r="A6" s="211" t="s">
        <v>267</v>
      </c>
      <c r="B6" s="362" t="s">
        <v>268</v>
      </c>
      <c r="C6" s="362"/>
      <c r="D6" s="362" t="s">
        <v>268</v>
      </c>
      <c r="E6" s="362"/>
      <c r="F6" s="362" t="s">
        <v>268</v>
      </c>
      <c r="G6" s="362"/>
      <c r="H6" s="362" t="s">
        <v>268</v>
      </c>
      <c r="I6" s="362"/>
      <c r="J6" s="362" t="s">
        <v>268</v>
      </c>
      <c r="K6" s="362"/>
      <c r="L6" s="362" t="s">
        <v>268</v>
      </c>
      <c r="M6" s="362"/>
      <c r="N6" s="59" t="s">
        <v>494</v>
      </c>
      <c r="O6" s="323" t="s">
        <v>268</v>
      </c>
      <c r="P6" s="323"/>
    </row>
    <row r="7" spans="1:16" ht="15">
      <c r="A7" s="211" t="s">
        <v>271</v>
      </c>
      <c r="B7" s="362" t="s">
        <v>272</v>
      </c>
      <c r="C7" s="362"/>
      <c r="D7" s="362" t="s">
        <v>272</v>
      </c>
      <c r="E7" s="362"/>
      <c r="F7" s="362" t="s">
        <v>272</v>
      </c>
      <c r="G7" s="362"/>
      <c r="H7" s="362" t="s">
        <v>272</v>
      </c>
      <c r="I7" s="362"/>
      <c r="J7" s="362" t="s">
        <v>272</v>
      </c>
      <c r="K7" s="362"/>
      <c r="L7" s="362" t="s">
        <v>272</v>
      </c>
      <c r="M7" s="362"/>
      <c r="N7" s="59" t="s">
        <v>494</v>
      </c>
      <c r="O7" s="323" t="s">
        <v>272</v>
      </c>
      <c r="P7" s="323"/>
    </row>
    <row r="8" spans="1:16" ht="15.75" customHeight="1">
      <c r="A8" s="211" t="s">
        <v>275</v>
      </c>
      <c r="B8" s="212" t="s">
        <v>1510</v>
      </c>
      <c r="C8" s="212" t="s">
        <v>1515</v>
      </c>
      <c r="D8" s="212" t="s">
        <v>1510</v>
      </c>
      <c r="E8" s="212" t="s">
        <v>1515</v>
      </c>
      <c r="F8" s="331" t="s">
        <v>1522</v>
      </c>
      <c r="G8" s="331"/>
      <c r="H8" s="331" t="s">
        <v>1522</v>
      </c>
      <c r="I8" s="331"/>
      <c r="J8" s="331" t="s">
        <v>1522</v>
      </c>
      <c r="K8" s="331"/>
      <c r="L8" s="331" t="s">
        <v>1522</v>
      </c>
      <c r="M8" s="331"/>
      <c r="N8" s="59" t="s">
        <v>495</v>
      </c>
      <c r="O8" s="323" t="s">
        <v>632</v>
      </c>
      <c r="P8" s="323"/>
    </row>
    <row r="9" spans="1:16" ht="15">
      <c r="A9" s="211" t="s">
        <v>1178</v>
      </c>
      <c r="B9" s="212" t="s">
        <v>1518</v>
      </c>
      <c r="C9" s="59" t="s">
        <v>1458</v>
      </c>
      <c r="D9" s="212" t="s">
        <v>1518</v>
      </c>
      <c r="E9" s="59" t="s">
        <v>1458</v>
      </c>
      <c r="F9" s="213" t="s">
        <v>1523</v>
      </c>
      <c r="G9" s="59" t="s">
        <v>1609</v>
      </c>
      <c r="H9" s="213" t="s">
        <v>1523</v>
      </c>
      <c r="I9" s="59" t="s">
        <v>1609</v>
      </c>
      <c r="J9" s="213" t="s">
        <v>1523</v>
      </c>
      <c r="K9" s="59" t="s">
        <v>1609</v>
      </c>
      <c r="L9" s="362" t="s">
        <v>1609</v>
      </c>
      <c r="M9" s="362"/>
      <c r="N9" s="59" t="s">
        <v>495</v>
      </c>
      <c r="O9" s="233" t="s">
        <v>1515</v>
      </c>
      <c r="P9" s="234" t="s">
        <v>1515</v>
      </c>
    </row>
    <row r="10" spans="1:16" ht="15">
      <c r="A10" s="211" t="s">
        <v>1179</v>
      </c>
      <c r="B10" s="212" t="s">
        <v>1519</v>
      </c>
      <c r="C10" s="59" t="s">
        <v>1459</v>
      </c>
      <c r="D10" s="212" t="s">
        <v>1519</v>
      </c>
      <c r="E10" s="59" t="s">
        <v>1459</v>
      </c>
      <c r="F10" s="213" t="s">
        <v>1524</v>
      </c>
      <c r="G10" s="59" t="s">
        <v>1459</v>
      </c>
      <c r="H10" s="213" t="s">
        <v>1524</v>
      </c>
      <c r="I10" s="59" t="s">
        <v>1459</v>
      </c>
      <c r="J10" s="213" t="s">
        <v>1524</v>
      </c>
      <c r="K10" s="59" t="s">
        <v>1459</v>
      </c>
      <c r="L10" s="362" t="s">
        <v>1459</v>
      </c>
      <c r="M10" s="362"/>
      <c r="N10" s="59" t="s">
        <v>495</v>
      </c>
      <c r="O10" s="233" t="s">
        <v>1515</v>
      </c>
      <c r="P10" s="234" t="s">
        <v>1515</v>
      </c>
    </row>
    <row r="11" spans="1:16" ht="15">
      <c r="A11" s="211" t="s">
        <v>278</v>
      </c>
      <c r="B11" s="362" t="s">
        <v>1132</v>
      </c>
      <c r="C11" s="362"/>
      <c r="D11" s="362" t="s">
        <v>1132</v>
      </c>
      <c r="E11" s="362"/>
      <c r="F11" s="362" t="s">
        <v>1132</v>
      </c>
      <c r="G11" s="362"/>
      <c r="H11" s="362" t="s">
        <v>1132</v>
      </c>
      <c r="I11" s="362"/>
      <c r="J11" s="362" t="s">
        <v>1132</v>
      </c>
      <c r="K11" s="362"/>
      <c r="L11" s="362" t="s">
        <v>1132</v>
      </c>
      <c r="M11" s="362"/>
      <c r="N11" s="59" t="s">
        <v>482</v>
      </c>
      <c r="O11" s="323" t="s">
        <v>1132</v>
      </c>
      <c r="P11" s="323"/>
    </row>
    <row r="12" spans="1:16" ht="15">
      <c r="A12" s="211" t="s">
        <v>1177</v>
      </c>
      <c r="B12" s="212" t="s">
        <v>1512</v>
      </c>
      <c r="C12" s="59" t="s">
        <v>1415</v>
      </c>
      <c r="D12" s="212" t="s">
        <v>1512</v>
      </c>
      <c r="E12" s="59" t="s">
        <v>1415</v>
      </c>
      <c r="F12" s="213" t="s">
        <v>1511</v>
      </c>
      <c r="G12" s="59" t="s">
        <v>1610</v>
      </c>
      <c r="H12" s="213" t="s">
        <v>1511</v>
      </c>
      <c r="I12" s="59" t="s">
        <v>1610</v>
      </c>
      <c r="J12" s="213" t="s">
        <v>1511</v>
      </c>
      <c r="K12" s="59" t="s">
        <v>1610</v>
      </c>
      <c r="L12" s="362" t="s">
        <v>1610</v>
      </c>
      <c r="M12" s="362"/>
      <c r="N12" s="59" t="s">
        <v>495</v>
      </c>
      <c r="O12" s="233" t="s">
        <v>1515</v>
      </c>
      <c r="P12" s="234" t="s">
        <v>1515</v>
      </c>
    </row>
    <row r="13" spans="1:16" ht="15">
      <c r="A13" s="211" t="s">
        <v>1176</v>
      </c>
      <c r="B13" s="212" t="s">
        <v>1520</v>
      </c>
      <c r="C13" s="59" t="s">
        <v>1452</v>
      </c>
      <c r="D13" s="212" t="s">
        <v>1513</v>
      </c>
      <c r="E13" s="59" t="s">
        <v>1452</v>
      </c>
      <c r="F13" s="213" t="s">
        <v>1735</v>
      </c>
      <c r="G13" s="59" t="s">
        <v>1611</v>
      </c>
      <c r="H13" s="213" t="s">
        <v>1735</v>
      </c>
      <c r="I13" s="59" t="s">
        <v>1611</v>
      </c>
      <c r="J13" s="213" t="s">
        <v>1735</v>
      </c>
      <c r="K13" s="59" t="s">
        <v>1611</v>
      </c>
      <c r="L13" s="362" t="s">
        <v>1611</v>
      </c>
      <c r="M13" s="362"/>
      <c r="N13" s="59" t="s">
        <v>495</v>
      </c>
      <c r="O13" s="233" t="s">
        <v>1515</v>
      </c>
      <c r="P13" s="234" t="s">
        <v>1515</v>
      </c>
    </row>
    <row r="14" spans="1:16" ht="15">
      <c r="A14" s="211" t="s">
        <v>280</v>
      </c>
      <c r="B14" s="362" t="s">
        <v>1132</v>
      </c>
      <c r="C14" s="362"/>
      <c r="D14" s="362" t="s">
        <v>1132</v>
      </c>
      <c r="E14" s="362"/>
      <c r="F14" s="362" t="s">
        <v>1132</v>
      </c>
      <c r="G14" s="362"/>
      <c r="H14" s="362" t="s">
        <v>1132</v>
      </c>
      <c r="I14" s="362"/>
      <c r="J14" s="362" t="s">
        <v>1132</v>
      </c>
      <c r="K14" s="362"/>
      <c r="L14" s="362" t="s">
        <v>1132</v>
      </c>
      <c r="M14" s="362"/>
      <c r="N14" s="59" t="s">
        <v>481</v>
      </c>
      <c r="O14" s="323" t="s">
        <v>1132</v>
      </c>
      <c r="P14" s="323"/>
    </row>
    <row r="15" spans="1:16" ht="15">
      <c r="A15" s="211" t="s">
        <v>1172</v>
      </c>
      <c r="B15" s="212" t="s">
        <v>1729</v>
      </c>
      <c r="C15" s="59" t="s">
        <v>1422</v>
      </c>
      <c r="D15" s="212" t="s">
        <v>1514</v>
      </c>
      <c r="E15" s="59" t="s">
        <v>1612</v>
      </c>
      <c r="F15" s="213" t="s">
        <v>1525</v>
      </c>
      <c r="G15" s="59" t="s">
        <v>1612</v>
      </c>
      <c r="H15" s="213" t="s">
        <v>1525</v>
      </c>
      <c r="I15" s="59" t="s">
        <v>1612</v>
      </c>
      <c r="J15" s="213" t="s">
        <v>1525</v>
      </c>
      <c r="K15" s="59" t="s">
        <v>1612</v>
      </c>
      <c r="L15" s="362" t="s">
        <v>1612</v>
      </c>
      <c r="M15" s="362"/>
      <c r="N15" s="59" t="s">
        <v>495</v>
      </c>
      <c r="O15" s="233" t="s">
        <v>1515</v>
      </c>
      <c r="P15" s="10" t="s">
        <v>1612</v>
      </c>
    </row>
    <row r="16" spans="1:16" ht="15">
      <c r="A16" s="211" t="s">
        <v>1173</v>
      </c>
      <c r="B16" s="212" t="s">
        <v>1613</v>
      </c>
      <c r="C16" s="59" t="s">
        <v>1421</v>
      </c>
      <c r="D16" s="212" t="s">
        <v>1521</v>
      </c>
      <c r="E16" s="59" t="s">
        <v>1421</v>
      </c>
      <c r="F16" s="213" t="s">
        <v>1526</v>
      </c>
      <c r="G16" s="59" t="s">
        <v>1614</v>
      </c>
      <c r="H16" s="213" t="s">
        <v>1526</v>
      </c>
      <c r="I16" s="59" t="s">
        <v>1614</v>
      </c>
      <c r="J16" s="213" t="s">
        <v>1526</v>
      </c>
      <c r="K16" s="59" t="s">
        <v>1614</v>
      </c>
      <c r="L16" s="362" t="s">
        <v>1614</v>
      </c>
      <c r="M16" s="362"/>
      <c r="N16" s="59" t="s">
        <v>495</v>
      </c>
      <c r="O16" s="233" t="s">
        <v>1515</v>
      </c>
      <c r="P16" s="10" t="s">
        <v>1614</v>
      </c>
    </row>
    <row r="17" spans="1:16" ht="15">
      <c r="A17" s="211" t="s">
        <v>282</v>
      </c>
      <c r="B17" s="362" t="s">
        <v>1132</v>
      </c>
      <c r="C17" s="362"/>
      <c r="D17" s="362" t="s">
        <v>1132</v>
      </c>
      <c r="E17" s="362"/>
      <c r="F17" s="362" t="s">
        <v>1132</v>
      </c>
      <c r="G17" s="362"/>
      <c r="H17" s="362" t="s">
        <v>1132</v>
      </c>
      <c r="I17" s="362"/>
      <c r="J17" s="362" t="s">
        <v>1132</v>
      </c>
      <c r="K17" s="362"/>
      <c r="L17" s="362" t="s">
        <v>1132</v>
      </c>
      <c r="M17" s="362"/>
      <c r="N17" s="59" t="s">
        <v>481</v>
      </c>
      <c r="O17" s="323" t="s">
        <v>1132</v>
      </c>
      <c r="P17" s="323"/>
    </row>
    <row r="18" spans="1:16" ht="15">
      <c r="A18" s="211" t="s">
        <v>1170</v>
      </c>
      <c r="B18" s="204" t="s">
        <v>1615</v>
      </c>
      <c r="C18" s="204" t="s">
        <v>1449</v>
      </c>
      <c r="D18" s="204" t="s">
        <v>1616</v>
      </c>
      <c r="E18" s="204" t="s">
        <v>1449</v>
      </c>
      <c r="F18" s="204" t="s">
        <v>1615</v>
      </c>
      <c r="G18" s="204" t="s">
        <v>1617</v>
      </c>
      <c r="H18" s="204" t="s">
        <v>1615</v>
      </c>
      <c r="I18" s="204" t="s">
        <v>1617</v>
      </c>
      <c r="J18" s="204" t="s">
        <v>1615</v>
      </c>
      <c r="K18" s="204" t="s">
        <v>1617</v>
      </c>
      <c r="L18" s="363" t="s">
        <v>1617</v>
      </c>
      <c r="M18" s="363"/>
      <c r="N18" s="59" t="s">
        <v>495</v>
      </c>
      <c r="O18" s="233" t="s">
        <v>1515</v>
      </c>
      <c r="P18" s="232" t="s">
        <v>1449</v>
      </c>
    </row>
    <row r="19" spans="1:16" ht="15">
      <c r="A19" s="211" t="s">
        <v>1171</v>
      </c>
      <c r="B19" s="204" t="s">
        <v>1618</v>
      </c>
      <c r="C19" s="204" t="s">
        <v>1420</v>
      </c>
      <c r="D19" s="204" t="s">
        <v>1619</v>
      </c>
      <c r="E19" s="204" t="s">
        <v>1420</v>
      </c>
      <c r="F19" s="204" t="s">
        <v>1618</v>
      </c>
      <c r="G19" s="204" t="s">
        <v>1620</v>
      </c>
      <c r="H19" s="204" t="s">
        <v>1618</v>
      </c>
      <c r="I19" s="204" t="s">
        <v>1620</v>
      </c>
      <c r="J19" s="204" t="s">
        <v>1618</v>
      </c>
      <c r="K19" s="204" t="s">
        <v>1620</v>
      </c>
      <c r="L19" s="363" t="s">
        <v>1620</v>
      </c>
      <c r="M19" s="363"/>
      <c r="N19" s="59" t="s">
        <v>495</v>
      </c>
      <c r="O19" s="233" t="s">
        <v>1515</v>
      </c>
      <c r="P19" s="232" t="s">
        <v>1420</v>
      </c>
    </row>
    <row r="20" spans="1:16" ht="15">
      <c r="A20" s="211" t="s">
        <v>284</v>
      </c>
      <c r="B20" s="362" t="s">
        <v>1132</v>
      </c>
      <c r="C20" s="362"/>
      <c r="D20" s="362" t="s">
        <v>1132</v>
      </c>
      <c r="E20" s="362"/>
      <c r="F20" s="362" t="s">
        <v>1132</v>
      </c>
      <c r="G20" s="362"/>
      <c r="H20" s="362" t="s">
        <v>1132</v>
      </c>
      <c r="I20" s="362"/>
      <c r="J20" s="362" t="s">
        <v>1132</v>
      </c>
      <c r="K20" s="362"/>
      <c r="L20" s="362" t="s">
        <v>1132</v>
      </c>
      <c r="M20" s="362"/>
      <c r="N20" s="59" t="s">
        <v>481</v>
      </c>
      <c r="O20" s="323" t="s">
        <v>1132</v>
      </c>
      <c r="P20" s="323"/>
    </row>
    <row r="21" spans="1:16" ht="15">
      <c r="A21" s="211" t="s">
        <v>1167</v>
      </c>
      <c r="B21" s="204" t="s">
        <v>1621</v>
      </c>
      <c r="C21" s="204" t="s">
        <v>1418</v>
      </c>
      <c r="D21" s="204" t="s">
        <v>1622</v>
      </c>
      <c r="E21" s="204" t="s">
        <v>1418</v>
      </c>
      <c r="F21" s="204" t="s">
        <v>1621</v>
      </c>
      <c r="G21" s="204" t="s">
        <v>1623</v>
      </c>
      <c r="H21" s="204" t="s">
        <v>1621</v>
      </c>
      <c r="I21" s="204" t="s">
        <v>1623</v>
      </c>
      <c r="J21" s="204" t="s">
        <v>1621</v>
      </c>
      <c r="K21" s="204" t="s">
        <v>1623</v>
      </c>
      <c r="L21" s="363" t="s">
        <v>1623</v>
      </c>
      <c r="M21" s="363"/>
      <c r="N21" s="59" t="s">
        <v>495</v>
      </c>
      <c r="O21" s="233" t="s">
        <v>1515</v>
      </c>
      <c r="P21" s="232" t="s">
        <v>1418</v>
      </c>
    </row>
    <row r="22" spans="1:16" ht="15">
      <c r="A22" s="211" t="s">
        <v>1166</v>
      </c>
      <c r="B22" s="204" t="s">
        <v>1624</v>
      </c>
      <c r="C22" s="204" t="s">
        <v>1450</v>
      </c>
      <c r="D22" s="204" t="s">
        <v>1625</v>
      </c>
      <c r="E22" s="204" t="s">
        <v>1450</v>
      </c>
      <c r="F22" s="204" t="s">
        <v>1624</v>
      </c>
      <c r="G22" s="204" t="s">
        <v>1626</v>
      </c>
      <c r="H22" s="204" t="s">
        <v>1624</v>
      </c>
      <c r="I22" s="204" t="s">
        <v>1626</v>
      </c>
      <c r="J22" s="204" t="s">
        <v>1624</v>
      </c>
      <c r="K22" s="204" t="s">
        <v>1626</v>
      </c>
      <c r="L22" s="363" t="s">
        <v>1626</v>
      </c>
      <c r="M22" s="363"/>
      <c r="N22" s="59" t="s">
        <v>495</v>
      </c>
      <c r="O22" s="233" t="s">
        <v>1515</v>
      </c>
      <c r="P22" s="232" t="s">
        <v>1450</v>
      </c>
    </row>
    <row r="23" spans="1:16" ht="15">
      <c r="A23" s="211" t="s">
        <v>286</v>
      </c>
      <c r="B23" s="363" t="s">
        <v>320</v>
      </c>
      <c r="C23" s="363"/>
      <c r="D23" s="362" t="s">
        <v>1221</v>
      </c>
      <c r="E23" s="362"/>
      <c r="F23" s="362" t="s">
        <v>1221</v>
      </c>
      <c r="G23" s="362"/>
      <c r="H23" s="362" t="s">
        <v>1221</v>
      </c>
      <c r="I23" s="362"/>
      <c r="J23" s="362" t="s">
        <v>1221</v>
      </c>
      <c r="K23" s="362"/>
      <c r="L23" s="362" t="s">
        <v>1221</v>
      </c>
      <c r="M23" s="362"/>
      <c r="N23" s="59" t="s">
        <v>481</v>
      </c>
      <c r="O23" s="324" t="s">
        <v>1221</v>
      </c>
      <c r="P23" s="324"/>
    </row>
    <row r="24" spans="1:16" ht="30" customHeight="1">
      <c r="A24" s="211" t="s">
        <v>288</v>
      </c>
      <c r="B24" s="363" t="s">
        <v>1627</v>
      </c>
      <c r="C24" s="363"/>
      <c r="D24" s="362" t="s">
        <v>1627</v>
      </c>
      <c r="E24" s="362"/>
      <c r="F24" s="363" t="s">
        <v>1627</v>
      </c>
      <c r="G24" s="363"/>
      <c r="H24" s="363" t="s">
        <v>1627</v>
      </c>
      <c r="I24" s="363"/>
      <c r="J24" s="363" t="s">
        <v>1627</v>
      </c>
      <c r="K24" s="363"/>
      <c r="L24" s="363" t="s">
        <v>1627</v>
      </c>
      <c r="M24" s="363"/>
      <c r="N24" s="204" t="s">
        <v>496</v>
      </c>
      <c r="O24" s="325" t="s">
        <v>385</v>
      </c>
      <c r="P24" s="325"/>
    </row>
    <row r="25" spans="1:16" ht="30" customHeight="1">
      <c r="A25" s="211" t="s">
        <v>290</v>
      </c>
      <c r="B25" s="363" t="s">
        <v>1628</v>
      </c>
      <c r="C25" s="363"/>
      <c r="D25" s="362" t="s">
        <v>1628</v>
      </c>
      <c r="E25" s="362"/>
      <c r="F25" s="363" t="s">
        <v>1628</v>
      </c>
      <c r="G25" s="363"/>
      <c r="H25" s="363" t="s">
        <v>1628</v>
      </c>
      <c r="I25" s="363"/>
      <c r="J25" s="363" t="s">
        <v>1628</v>
      </c>
      <c r="K25" s="363"/>
      <c r="L25" s="363" t="s">
        <v>1628</v>
      </c>
      <c r="M25" s="363"/>
      <c r="N25" s="204" t="s">
        <v>496</v>
      </c>
      <c r="O25" s="325" t="s">
        <v>1206</v>
      </c>
      <c r="P25" s="325"/>
    </row>
    <row r="26" spans="1:16" ht="15">
      <c r="A26" s="211" t="s">
        <v>292</v>
      </c>
      <c r="B26" s="362" t="s">
        <v>1629</v>
      </c>
      <c r="C26" s="362"/>
      <c r="D26" s="362" t="s">
        <v>1629</v>
      </c>
      <c r="E26" s="362"/>
      <c r="F26" s="213" t="s">
        <v>1527</v>
      </c>
      <c r="G26" s="59" t="s">
        <v>1629</v>
      </c>
      <c r="H26" s="213" t="s">
        <v>1527</v>
      </c>
      <c r="I26" s="59" t="s">
        <v>1629</v>
      </c>
      <c r="J26" s="213" t="s">
        <v>1527</v>
      </c>
      <c r="K26" s="59" t="s">
        <v>1629</v>
      </c>
      <c r="L26" s="362" t="s">
        <v>1629</v>
      </c>
      <c r="M26" s="362"/>
      <c r="N26" s="59" t="s">
        <v>495</v>
      </c>
      <c r="O26" s="325" t="s">
        <v>1515</v>
      </c>
      <c r="P26" s="325"/>
    </row>
    <row r="27" spans="1:16" ht="15">
      <c r="A27" s="211" t="s">
        <v>294</v>
      </c>
      <c r="B27" s="362" t="s">
        <v>295</v>
      </c>
      <c r="C27" s="362"/>
      <c r="D27" s="362" t="s">
        <v>295</v>
      </c>
      <c r="E27" s="362"/>
      <c r="F27" s="362" t="s">
        <v>295</v>
      </c>
      <c r="G27" s="362"/>
      <c r="H27" s="362" t="s">
        <v>295</v>
      </c>
      <c r="I27" s="362"/>
      <c r="J27" s="362" t="s">
        <v>295</v>
      </c>
      <c r="K27" s="362"/>
      <c r="L27" s="362" t="s">
        <v>295</v>
      </c>
      <c r="M27" s="362"/>
      <c r="N27" s="59" t="s">
        <v>497</v>
      </c>
      <c r="O27" s="323" t="s">
        <v>295</v>
      </c>
      <c r="P27" s="323"/>
    </row>
    <row r="28" spans="1:16" ht="15">
      <c r="A28" s="211" t="s">
        <v>298</v>
      </c>
      <c r="B28" s="362" t="s">
        <v>299</v>
      </c>
      <c r="C28" s="362"/>
      <c r="D28" s="362" t="s">
        <v>299</v>
      </c>
      <c r="E28" s="362"/>
      <c r="F28" s="362" t="s">
        <v>299</v>
      </c>
      <c r="G28" s="362"/>
      <c r="H28" s="362" t="s">
        <v>299</v>
      </c>
      <c r="I28" s="362"/>
      <c r="J28" s="362" t="s">
        <v>299</v>
      </c>
      <c r="K28" s="362"/>
      <c r="L28" s="362" t="s">
        <v>299</v>
      </c>
      <c r="M28" s="362"/>
      <c r="N28" s="59" t="s">
        <v>497</v>
      </c>
      <c r="O28" s="325" t="s">
        <v>1515</v>
      </c>
      <c r="P28" s="325"/>
    </row>
    <row r="29" spans="1:16" ht="15.75">
      <c r="A29" s="211"/>
      <c r="B29" s="209" t="s">
        <v>1630</v>
      </c>
      <c r="C29" s="209" t="s">
        <v>1631</v>
      </c>
      <c r="D29" s="209" t="s">
        <v>1630</v>
      </c>
      <c r="E29" s="209" t="s">
        <v>1631</v>
      </c>
      <c r="F29" s="209" t="s">
        <v>1630</v>
      </c>
      <c r="G29" s="209" t="s">
        <v>1631</v>
      </c>
      <c r="H29" s="209" t="s">
        <v>1630</v>
      </c>
      <c r="I29" s="209" t="s">
        <v>1631</v>
      </c>
      <c r="J29" s="209" t="s">
        <v>1630</v>
      </c>
      <c r="K29" s="209" t="s">
        <v>1631</v>
      </c>
      <c r="L29" s="209" t="s">
        <v>1630</v>
      </c>
      <c r="M29" s="209" t="s">
        <v>1631</v>
      </c>
      <c r="N29" s="209"/>
      <c r="O29" s="9" t="s">
        <v>1541</v>
      </c>
      <c r="P29" s="9" t="s">
        <v>1542</v>
      </c>
    </row>
    <row r="30" spans="1:16" ht="15.75">
      <c r="A30" s="321" t="s">
        <v>302</v>
      </c>
      <c r="B30" s="363" t="s">
        <v>1516</v>
      </c>
      <c r="C30" s="363" t="s">
        <v>1632</v>
      </c>
      <c r="D30" s="363" t="s">
        <v>1516</v>
      </c>
      <c r="E30" s="363" t="s">
        <v>1632</v>
      </c>
      <c r="F30" s="363" t="s">
        <v>1517</v>
      </c>
      <c r="G30" s="363" t="s">
        <v>1632</v>
      </c>
      <c r="H30" s="363" t="s">
        <v>1516</v>
      </c>
      <c r="I30" s="363" t="s">
        <v>1632</v>
      </c>
      <c r="J30" s="363" t="s">
        <v>1516</v>
      </c>
      <c r="K30" s="363" t="s">
        <v>1632</v>
      </c>
      <c r="L30" s="363" t="s">
        <v>1516</v>
      </c>
      <c r="M30" s="363" t="s">
        <v>1632</v>
      </c>
      <c r="N30" s="332" t="s">
        <v>501</v>
      </c>
      <c r="O30" s="232" t="s">
        <v>1207</v>
      </c>
      <c r="P30" s="232" t="s">
        <v>1208</v>
      </c>
    </row>
    <row r="31" spans="1:16" ht="15.75" customHeight="1">
      <c r="A31" s="321"/>
      <c r="B31" s="363"/>
      <c r="C31" s="363"/>
      <c r="D31" s="363"/>
      <c r="E31" s="363"/>
      <c r="F31" s="363"/>
      <c r="G31" s="363"/>
      <c r="H31" s="363"/>
      <c r="I31" s="363"/>
      <c r="J31" s="363"/>
      <c r="K31" s="363"/>
      <c r="L31" s="363"/>
      <c r="M31" s="363"/>
      <c r="N31" s="315"/>
      <c r="O31" s="326" t="s">
        <v>1749</v>
      </c>
      <c r="P31" s="327"/>
    </row>
    <row r="32" spans="1:16" ht="15">
      <c r="A32" s="211" t="s">
        <v>303</v>
      </c>
      <c r="B32" s="362" t="s">
        <v>1221</v>
      </c>
      <c r="C32" s="362"/>
      <c r="D32" s="362" t="s">
        <v>1221</v>
      </c>
      <c r="E32" s="362"/>
      <c r="F32" s="362" t="s">
        <v>1221</v>
      </c>
      <c r="G32" s="362"/>
      <c r="H32" s="362" t="s">
        <v>1221</v>
      </c>
      <c r="I32" s="362"/>
      <c r="J32" s="362" t="s">
        <v>1221</v>
      </c>
      <c r="K32" s="362"/>
      <c r="L32" s="362" t="s">
        <v>1221</v>
      </c>
      <c r="M32" s="362"/>
      <c r="N32" s="59" t="s">
        <v>481</v>
      </c>
      <c r="O32" s="323" t="s">
        <v>1221</v>
      </c>
      <c r="P32" s="323"/>
    </row>
    <row r="33" spans="1:16" ht="15">
      <c r="A33" s="211" t="s">
        <v>305</v>
      </c>
      <c r="B33" s="59" t="s">
        <v>1633</v>
      </c>
      <c r="C33" s="212" t="s">
        <v>384</v>
      </c>
      <c r="D33" s="59" t="s">
        <v>1633</v>
      </c>
      <c r="E33" s="212" t="s">
        <v>383</v>
      </c>
      <c r="F33" s="59" t="s">
        <v>1633</v>
      </c>
      <c r="G33" s="213" t="s">
        <v>1528</v>
      </c>
      <c r="H33" s="59" t="s">
        <v>1633</v>
      </c>
      <c r="I33" s="213" t="s">
        <v>1528</v>
      </c>
      <c r="J33" s="59" t="s">
        <v>1633</v>
      </c>
      <c r="K33" s="213" t="s">
        <v>1528</v>
      </c>
      <c r="L33" s="59" t="s">
        <v>1633</v>
      </c>
      <c r="M33" s="213" t="s">
        <v>1528</v>
      </c>
      <c r="N33" s="204" t="s">
        <v>502</v>
      </c>
      <c r="O33" s="10" t="s">
        <v>1633</v>
      </c>
      <c r="P33" s="233" t="s">
        <v>1515</v>
      </c>
    </row>
    <row r="34" spans="1:16" ht="15">
      <c r="A34" s="211" t="s">
        <v>307</v>
      </c>
      <c r="B34" s="361" t="s">
        <v>383</v>
      </c>
      <c r="C34" s="361"/>
      <c r="D34" s="361" t="s">
        <v>383</v>
      </c>
      <c r="E34" s="361"/>
      <c r="F34" s="331" t="s">
        <v>1528</v>
      </c>
      <c r="G34" s="331"/>
      <c r="H34" s="331" t="s">
        <v>1528</v>
      </c>
      <c r="I34" s="331"/>
      <c r="J34" s="331" t="s">
        <v>1528</v>
      </c>
      <c r="K34" s="331"/>
      <c r="L34" s="331" t="s">
        <v>1528</v>
      </c>
      <c r="M34" s="331"/>
      <c r="N34" s="59" t="s">
        <v>503</v>
      </c>
      <c r="O34" s="325" t="s">
        <v>1469</v>
      </c>
      <c r="P34" s="325"/>
    </row>
    <row r="35" spans="1:16" ht="15" customHeight="1">
      <c r="A35" s="211" t="s">
        <v>309</v>
      </c>
      <c r="B35" s="362" t="s">
        <v>310</v>
      </c>
      <c r="C35" s="362"/>
      <c r="D35" s="362" t="s">
        <v>310</v>
      </c>
      <c r="E35" s="362"/>
      <c r="F35" s="362" t="s">
        <v>310</v>
      </c>
      <c r="G35" s="362"/>
      <c r="H35" s="362" t="s">
        <v>310</v>
      </c>
      <c r="I35" s="362"/>
      <c r="J35" s="362" t="s">
        <v>310</v>
      </c>
      <c r="K35" s="362"/>
      <c r="L35" s="362" t="s">
        <v>310</v>
      </c>
      <c r="M35" s="362"/>
      <c r="N35" s="59" t="s">
        <v>498</v>
      </c>
      <c r="O35" s="323" t="s">
        <v>310</v>
      </c>
      <c r="P35" s="323"/>
    </row>
    <row r="36" spans="1:16" ht="15" customHeight="1">
      <c r="A36" s="211" t="s">
        <v>312</v>
      </c>
      <c r="B36" s="362" t="s">
        <v>313</v>
      </c>
      <c r="C36" s="362"/>
      <c r="D36" s="362" t="s">
        <v>313</v>
      </c>
      <c r="E36" s="362"/>
      <c r="F36" s="362" t="s">
        <v>313</v>
      </c>
      <c r="G36" s="362"/>
      <c r="H36" s="362" t="s">
        <v>313</v>
      </c>
      <c r="I36" s="362"/>
      <c r="J36" s="362" t="s">
        <v>313</v>
      </c>
      <c r="K36" s="362"/>
      <c r="L36" s="362" t="s">
        <v>313</v>
      </c>
      <c r="M36" s="362"/>
      <c r="N36" s="59" t="s">
        <v>498</v>
      </c>
      <c r="O36" s="323" t="s">
        <v>313</v>
      </c>
      <c r="P36" s="323"/>
    </row>
    <row r="37" spans="1:16" ht="15">
      <c r="A37" s="211" t="s">
        <v>315</v>
      </c>
      <c r="B37" s="362" t="s">
        <v>316</v>
      </c>
      <c r="C37" s="362"/>
      <c r="D37" s="362" t="s">
        <v>316</v>
      </c>
      <c r="E37" s="362"/>
      <c r="F37" s="362" t="s">
        <v>316</v>
      </c>
      <c r="G37" s="362"/>
      <c r="H37" s="362" t="s">
        <v>316</v>
      </c>
      <c r="I37" s="362"/>
      <c r="J37" s="362" t="s">
        <v>316</v>
      </c>
      <c r="K37" s="362"/>
      <c r="L37" s="362" t="s">
        <v>316</v>
      </c>
      <c r="M37" s="362"/>
      <c r="N37" s="59" t="s">
        <v>499</v>
      </c>
      <c r="O37" s="323" t="s">
        <v>316</v>
      </c>
      <c r="P37" s="323"/>
    </row>
    <row r="38" spans="1:16" ht="15">
      <c r="A38" s="211" t="s">
        <v>318</v>
      </c>
      <c r="B38" s="362" t="s">
        <v>1132</v>
      </c>
      <c r="C38" s="362"/>
      <c r="D38" s="362" t="s">
        <v>1132</v>
      </c>
      <c r="E38" s="362"/>
      <c r="F38" s="362" t="s">
        <v>1132</v>
      </c>
      <c r="G38" s="362"/>
      <c r="H38" s="362" t="s">
        <v>1132</v>
      </c>
      <c r="I38" s="362"/>
      <c r="J38" s="362" t="s">
        <v>1132</v>
      </c>
      <c r="K38" s="362"/>
      <c r="L38" s="362" t="s">
        <v>1132</v>
      </c>
      <c r="M38" s="362"/>
      <c r="N38" s="59" t="s">
        <v>481</v>
      </c>
      <c r="O38" s="323" t="s">
        <v>1132</v>
      </c>
      <c r="P38" s="323"/>
    </row>
    <row r="39" spans="1:16" ht="15">
      <c r="A39" s="211" t="s">
        <v>81</v>
      </c>
      <c r="B39" s="362" t="s">
        <v>1437</v>
      </c>
      <c r="C39" s="362"/>
      <c r="D39" s="362" t="s">
        <v>1437</v>
      </c>
      <c r="E39" s="362"/>
      <c r="F39" s="362" t="s">
        <v>1437</v>
      </c>
      <c r="G39" s="362"/>
      <c r="H39" s="362" t="s">
        <v>1437</v>
      </c>
      <c r="I39" s="362"/>
      <c r="J39" s="362" t="s">
        <v>1437</v>
      </c>
      <c r="K39" s="362"/>
      <c r="L39" s="362" t="s">
        <v>1437</v>
      </c>
      <c r="M39" s="362"/>
      <c r="N39" s="59" t="s">
        <v>499</v>
      </c>
      <c r="O39" s="323" t="s">
        <v>1437</v>
      </c>
      <c r="P39" s="323"/>
    </row>
    <row r="40" spans="1:16" ht="15">
      <c r="A40" s="214" t="s">
        <v>83</v>
      </c>
      <c r="B40" s="363" t="s">
        <v>1439</v>
      </c>
      <c r="C40" s="363"/>
      <c r="D40" s="362" t="s">
        <v>1439</v>
      </c>
      <c r="E40" s="362"/>
      <c r="F40" s="363" t="s">
        <v>1439</v>
      </c>
      <c r="G40" s="363"/>
      <c r="H40" s="363" t="s">
        <v>1439</v>
      </c>
      <c r="I40" s="363"/>
      <c r="J40" s="363" t="s">
        <v>1439</v>
      </c>
      <c r="K40" s="363"/>
      <c r="L40" s="363" t="s">
        <v>1439</v>
      </c>
      <c r="M40" s="363"/>
      <c r="N40" s="59" t="s">
        <v>499</v>
      </c>
      <c r="O40" s="324" t="s">
        <v>1439</v>
      </c>
      <c r="P40" s="324"/>
    </row>
    <row r="41" spans="1:16" ht="15">
      <c r="A41" s="214" t="s">
        <v>85</v>
      </c>
      <c r="B41" s="363" t="s">
        <v>1441</v>
      </c>
      <c r="C41" s="363"/>
      <c r="D41" s="362" t="s">
        <v>1441</v>
      </c>
      <c r="E41" s="362"/>
      <c r="F41" s="363" t="s">
        <v>1441</v>
      </c>
      <c r="G41" s="363"/>
      <c r="H41" s="363" t="s">
        <v>1441</v>
      </c>
      <c r="I41" s="363"/>
      <c r="J41" s="363" t="s">
        <v>1441</v>
      </c>
      <c r="K41" s="363"/>
      <c r="L41" s="363" t="s">
        <v>1441</v>
      </c>
      <c r="M41" s="363"/>
      <c r="N41" s="59" t="s">
        <v>499</v>
      </c>
      <c r="O41" s="324" t="s">
        <v>1441</v>
      </c>
      <c r="P41" s="324"/>
    </row>
    <row r="42" spans="1:16" ht="15">
      <c r="A42" s="214" t="s">
        <v>87</v>
      </c>
      <c r="B42" s="363" t="s">
        <v>1443</v>
      </c>
      <c r="C42" s="363"/>
      <c r="D42" s="362" t="s">
        <v>1443</v>
      </c>
      <c r="E42" s="362"/>
      <c r="F42" s="363" t="s">
        <v>1443</v>
      </c>
      <c r="G42" s="363"/>
      <c r="H42" s="363" t="s">
        <v>1443</v>
      </c>
      <c r="I42" s="363"/>
      <c r="J42" s="363" t="s">
        <v>1443</v>
      </c>
      <c r="K42" s="363"/>
      <c r="L42" s="363" t="s">
        <v>1443</v>
      </c>
      <c r="M42" s="363"/>
      <c r="N42" s="59" t="s">
        <v>499</v>
      </c>
      <c r="O42" s="324" t="s">
        <v>1443</v>
      </c>
      <c r="P42" s="324"/>
    </row>
    <row r="43" spans="1:16" ht="15">
      <c r="A43" s="214" t="s">
        <v>89</v>
      </c>
      <c r="B43" s="363" t="s">
        <v>1445</v>
      </c>
      <c r="C43" s="363"/>
      <c r="D43" s="362" t="s">
        <v>1445</v>
      </c>
      <c r="E43" s="362"/>
      <c r="F43" s="363" t="s">
        <v>1445</v>
      </c>
      <c r="G43" s="363"/>
      <c r="H43" s="363" t="s">
        <v>1445</v>
      </c>
      <c r="I43" s="363"/>
      <c r="J43" s="363" t="s">
        <v>1445</v>
      </c>
      <c r="K43" s="363"/>
      <c r="L43" s="363" t="s">
        <v>1445</v>
      </c>
      <c r="M43" s="363"/>
      <c r="N43" s="59" t="s">
        <v>499</v>
      </c>
      <c r="O43" s="324" t="s">
        <v>1445</v>
      </c>
      <c r="P43" s="324"/>
    </row>
    <row r="44" spans="1:16" ht="15">
      <c r="A44" s="211" t="s">
        <v>91</v>
      </c>
      <c r="B44" s="362" t="s">
        <v>1634</v>
      </c>
      <c r="C44" s="362"/>
      <c r="D44" s="362" t="s">
        <v>92</v>
      </c>
      <c r="E44" s="362"/>
      <c r="F44" s="362" t="s">
        <v>92</v>
      </c>
      <c r="G44" s="362"/>
      <c r="H44" s="362" t="s">
        <v>92</v>
      </c>
      <c r="I44" s="362"/>
      <c r="J44" s="362" t="s">
        <v>92</v>
      </c>
      <c r="K44" s="362"/>
      <c r="L44" s="362" t="s">
        <v>92</v>
      </c>
      <c r="M44" s="362"/>
      <c r="N44" s="59" t="s">
        <v>499</v>
      </c>
      <c r="O44" s="323" t="s">
        <v>1119</v>
      </c>
      <c r="P44" s="323"/>
    </row>
    <row r="45" spans="1:16" ht="15">
      <c r="A45" s="211" t="s">
        <v>94</v>
      </c>
      <c r="B45" s="362" t="s">
        <v>1447</v>
      </c>
      <c r="C45" s="362"/>
      <c r="D45" s="362" t="s">
        <v>1447</v>
      </c>
      <c r="E45" s="362"/>
      <c r="F45" s="362" t="s">
        <v>1447</v>
      </c>
      <c r="G45" s="362"/>
      <c r="H45" s="362" t="s">
        <v>1447</v>
      </c>
      <c r="I45" s="362"/>
      <c r="J45" s="362" t="s">
        <v>1447</v>
      </c>
      <c r="K45" s="362"/>
      <c r="L45" s="362" t="s">
        <v>1447</v>
      </c>
      <c r="M45" s="362"/>
      <c r="N45" s="59" t="s">
        <v>499</v>
      </c>
      <c r="O45" s="323" t="s">
        <v>1447</v>
      </c>
      <c r="P45" s="323"/>
    </row>
    <row r="46" spans="1:16" ht="15">
      <c r="A46" s="211" t="s">
        <v>96</v>
      </c>
      <c r="B46" s="362" t="s">
        <v>1221</v>
      </c>
      <c r="C46" s="362"/>
      <c r="D46" s="362" t="s">
        <v>1221</v>
      </c>
      <c r="E46" s="362"/>
      <c r="F46" s="362" t="s">
        <v>1221</v>
      </c>
      <c r="G46" s="362"/>
      <c r="H46" s="362" t="s">
        <v>1221</v>
      </c>
      <c r="I46" s="362"/>
      <c r="J46" s="362" t="s">
        <v>1221</v>
      </c>
      <c r="K46" s="362"/>
      <c r="L46" s="362" t="s">
        <v>1221</v>
      </c>
      <c r="M46" s="362"/>
      <c r="N46" s="59" t="s">
        <v>481</v>
      </c>
      <c r="O46" s="323" t="s">
        <v>1221</v>
      </c>
      <c r="P46" s="323"/>
    </row>
    <row r="47" spans="1:16" ht="15">
      <c r="A47" s="211" t="s">
        <v>98</v>
      </c>
      <c r="B47" s="362" t="s">
        <v>99</v>
      </c>
      <c r="C47" s="362"/>
      <c r="D47" s="362" t="s">
        <v>99</v>
      </c>
      <c r="E47" s="362"/>
      <c r="F47" s="362" t="s">
        <v>99</v>
      </c>
      <c r="G47" s="362"/>
      <c r="H47" s="362" t="s">
        <v>99</v>
      </c>
      <c r="I47" s="362"/>
      <c r="J47" s="362" t="s">
        <v>99</v>
      </c>
      <c r="K47" s="362"/>
      <c r="L47" s="362" t="s">
        <v>99</v>
      </c>
      <c r="M47" s="362"/>
      <c r="N47" s="59" t="s">
        <v>500</v>
      </c>
      <c r="O47" s="323" t="s">
        <v>99</v>
      </c>
      <c r="P47" s="323"/>
    </row>
    <row r="48" spans="1:16" ht="15">
      <c r="A48" s="211" t="s">
        <v>101</v>
      </c>
      <c r="B48" s="362" t="s">
        <v>1438</v>
      </c>
      <c r="C48" s="362"/>
      <c r="D48" s="362" t="s">
        <v>1438</v>
      </c>
      <c r="E48" s="362"/>
      <c r="F48" s="362" t="s">
        <v>1438</v>
      </c>
      <c r="G48" s="362"/>
      <c r="H48" s="362" t="s">
        <v>1438</v>
      </c>
      <c r="I48" s="362"/>
      <c r="J48" s="362" t="s">
        <v>1438</v>
      </c>
      <c r="K48" s="362"/>
      <c r="L48" s="362" t="s">
        <v>1438</v>
      </c>
      <c r="M48" s="362"/>
      <c r="N48" s="59" t="s">
        <v>500</v>
      </c>
      <c r="O48" s="323" t="s">
        <v>1438</v>
      </c>
      <c r="P48" s="323"/>
    </row>
    <row r="49" spans="1:16" ht="15">
      <c r="A49" s="214" t="s">
        <v>103</v>
      </c>
      <c r="B49" s="363" t="s">
        <v>1440</v>
      </c>
      <c r="C49" s="363"/>
      <c r="D49" s="362" t="s">
        <v>1440</v>
      </c>
      <c r="E49" s="362"/>
      <c r="F49" s="363" t="s">
        <v>1440</v>
      </c>
      <c r="G49" s="363"/>
      <c r="H49" s="363" t="s">
        <v>1440</v>
      </c>
      <c r="I49" s="363"/>
      <c r="J49" s="363" t="s">
        <v>1440</v>
      </c>
      <c r="K49" s="363"/>
      <c r="L49" s="363" t="s">
        <v>1440</v>
      </c>
      <c r="M49" s="363"/>
      <c r="N49" s="59" t="s">
        <v>500</v>
      </c>
      <c r="O49" s="324" t="s">
        <v>1440</v>
      </c>
      <c r="P49" s="324"/>
    </row>
    <row r="50" spans="1:16" ht="15">
      <c r="A50" s="214" t="s">
        <v>105</v>
      </c>
      <c r="B50" s="363" t="s">
        <v>1442</v>
      </c>
      <c r="C50" s="363"/>
      <c r="D50" s="362" t="s">
        <v>1442</v>
      </c>
      <c r="E50" s="362"/>
      <c r="F50" s="363" t="s">
        <v>1442</v>
      </c>
      <c r="G50" s="363"/>
      <c r="H50" s="363" t="s">
        <v>1442</v>
      </c>
      <c r="I50" s="363"/>
      <c r="J50" s="363" t="s">
        <v>1442</v>
      </c>
      <c r="K50" s="363"/>
      <c r="L50" s="363" t="s">
        <v>1442</v>
      </c>
      <c r="M50" s="363"/>
      <c r="N50" s="59" t="s">
        <v>500</v>
      </c>
      <c r="O50" s="324" t="s">
        <v>1442</v>
      </c>
      <c r="P50" s="324"/>
    </row>
    <row r="51" spans="1:16" ht="15">
      <c r="A51" s="211" t="s">
        <v>107</v>
      </c>
      <c r="B51" s="362" t="s">
        <v>1444</v>
      </c>
      <c r="C51" s="362"/>
      <c r="D51" s="362" t="s">
        <v>1444</v>
      </c>
      <c r="E51" s="362"/>
      <c r="F51" s="362" t="s">
        <v>1444</v>
      </c>
      <c r="G51" s="362"/>
      <c r="H51" s="362" t="s">
        <v>1444</v>
      </c>
      <c r="I51" s="362"/>
      <c r="J51" s="362" t="s">
        <v>1444</v>
      </c>
      <c r="K51" s="362"/>
      <c r="L51" s="362" t="s">
        <v>1444</v>
      </c>
      <c r="M51" s="362"/>
      <c r="N51" s="59" t="s">
        <v>500</v>
      </c>
      <c r="O51" s="323" t="s">
        <v>1444</v>
      </c>
      <c r="P51" s="323"/>
    </row>
    <row r="52" spans="1:16" ht="15">
      <c r="A52" s="211" t="s">
        <v>110</v>
      </c>
      <c r="B52" s="362" t="s">
        <v>1446</v>
      </c>
      <c r="C52" s="362"/>
      <c r="D52" s="362" t="s">
        <v>1446</v>
      </c>
      <c r="E52" s="362"/>
      <c r="F52" s="362" t="s">
        <v>1446</v>
      </c>
      <c r="G52" s="362"/>
      <c r="H52" s="362" t="s">
        <v>1446</v>
      </c>
      <c r="I52" s="362"/>
      <c r="J52" s="362" t="s">
        <v>1446</v>
      </c>
      <c r="K52" s="362"/>
      <c r="L52" s="362" t="s">
        <v>1446</v>
      </c>
      <c r="M52" s="362"/>
      <c r="N52" s="59" t="s">
        <v>500</v>
      </c>
      <c r="O52" s="323" t="s">
        <v>1446</v>
      </c>
      <c r="P52" s="323"/>
    </row>
    <row r="53" spans="1:16" ht="15">
      <c r="A53" s="211" t="s">
        <v>113</v>
      </c>
      <c r="B53" s="362" t="s">
        <v>114</v>
      </c>
      <c r="C53" s="362"/>
      <c r="D53" s="362" t="s">
        <v>114</v>
      </c>
      <c r="E53" s="362"/>
      <c r="F53" s="362" t="s">
        <v>114</v>
      </c>
      <c r="G53" s="362"/>
      <c r="H53" s="362" t="s">
        <v>114</v>
      </c>
      <c r="I53" s="362"/>
      <c r="J53" s="362" t="s">
        <v>114</v>
      </c>
      <c r="K53" s="362"/>
      <c r="L53" s="362" t="s">
        <v>114</v>
      </c>
      <c r="M53" s="362"/>
      <c r="N53" s="59" t="s">
        <v>500</v>
      </c>
      <c r="O53" s="323" t="s">
        <v>114</v>
      </c>
      <c r="P53" s="323"/>
    </row>
    <row r="54" spans="1:16" ht="15">
      <c r="A54" s="211" t="s">
        <v>117</v>
      </c>
      <c r="B54" s="362" t="s">
        <v>1448</v>
      </c>
      <c r="C54" s="362"/>
      <c r="D54" s="362" t="s">
        <v>1448</v>
      </c>
      <c r="E54" s="362"/>
      <c r="F54" s="362" t="s">
        <v>1448</v>
      </c>
      <c r="G54" s="362"/>
      <c r="H54" s="362" t="s">
        <v>1448</v>
      </c>
      <c r="I54" s="362"/>
      <c r="J54" s="362" t="s">
        <v>1448</v>
      </c>
      <c r="K54" s="362"/>
      <c r="L54" s="362" t="s">
        <v>1448</v>
      </c>
      <c r="M54" s="362"/>
      <c r="N54" s="59" t="s">
        <v>500</v>
      </c>
      <c r="O54" s="323" t="s">
        <v>1448</v>
      </c>
      <c r="P54" s="323"/>
    </row>
    <row r="55" spans="1:16" ht="15">
      <c r="A55" s="211" t="s">
        <v>120</v>
      </c>
      <c r="B55" s="362" t="s">
        <v>1132</v>
      </c>
      <c r="C55" s="362"/>
      <c r="D55" s="362" t="s">
        <v>1132</v>
      </c>
      <c r="E55" s="362"/>
      <c r="F55" s="362" t="s">
        <v>1132</v>
      </c>
      <c r="G55" s="362"/>
      <c r="H55" s="362" t="s">
        <v>1132</v>
      </c>
      <c r="I55" s="362"/>
      <c r="J55" s="362" t="s">
        <v>1132</v>
      </c>
      <c r="K55" s="362"/>
      <c r="L55" s="362" t="s">
        <v>1132</v>
      </c>
      <c r="M55" s="362"/>
      <c r="N55" s="59" t="s">
        <v>481</v>
      </c>
      <c r="O55" s="323" t="s">
        <v>1132</v>
      </c>
      <c r="P55" s="323"/>
    </row>
    <row r="56" spans="1:16" ht="15.75">
      <c r="A56" s="209" t="s">
        <v>1129</v>
      </c>
      <c r="B56" s="209" t="s">
        <v>1635</v>
      </c>
      <c r="C56" s="209" t="s">
        <v>1636</v>
      </c>
      <c r="D56" s="209" t="s">
        <v>1635</v>
      </c>
      <c r="E56" s="209" t="s">
        <v>1636</v>
      </c>
      <c r="F56" s="209" t="s">
        <v>1635</v>
      </c>
      <c r="G56" s="209" t="s">
        <v>1636</v>
      </c>
      <c r="H56" s="209" t="s">
        <v>1635</v>
      </c>
      <c r="I56" s="209" t="s">
        <v>1636</v>
      </c>
      <c r="J56" s="209" t="s">
        <v>1635</v>
      </c>
      <c r="K56" s="209" t="s">
        <v>1636</v>
      </c>
      <c r="L56" s="316" t="s">
        <v>430</v>
      </c>
      <c r="M56" s="316"/>
      <c r="N56" s="209"/>
      <c r="O56" s="9" t="s">
        <v>1540</v>
      </c>
      <c r="P56" s="9" t="s">
        <v>1165</v>
      </c>
    </row>
    <row r="57" spans="1:16" ht="15">
      <c r="A57" s="211" t="s">
        <v>1714</v>
      </c>
      <c r="B57" s="362" t="s">
        <v>1132</v>
      </c>
      <c r="C57" s="362"/>
      <c r="D57" s="362" t="s">
        <v>1132</v>
      </c>
      <c r="E57" s="362"/>
      <c r="F57" s="362" t="s">
        <v>1132</v>
      </c>
      <c r="G57" s="362"/>
      <c r="H57" s="362" t="s">
        <v>1132</v>
      </c>
      <c r="I57" s="362"/>
      <c r="J57" s="362" t="s">
        <v>1132</v>
      </c>
      <c r="K57" s="362"/>
      <c r="L57" s="362" t="s">
        <v>1132</v>
      </c>
      <c r="M57" s="362"/>
      <c r="N57" s="59" t="s">
        <v>481</v>
      </c>
      <c r="O57" s="323" t="s">
        <v>1132</v>
      </c>
      <c r="P57" s="323"/>
    </row>
    <row r="58" spans="1:16" ht="15">
      <c r="A58" s="211" t="s">
        <v>1717</v>
      </c>
      <c r="B58" s="362" t="s">
        <v>266</v>
      </c>
      <c r="C58" s="362"/>
      <c r="D58" s="362" t="s">
        <v>266</v>
      </c>
      <c r="E58" s="362"/>
      <c r="F58" s="362" t="s">
        <v>266</v>
      </c>
      <c r="G58" s="362"/>
      <c r="H58" s="362" t="s">
        <v>266</v>
      </c>
      <c r="I58" s="362"/>
      <c r="J58" s="362" t="s">
        <v>266</v>
      </c>
      <c r="K58" s="362"/>
      <c r="L58" s="362" t="s">
        <v>266</v>
      </c>
      <c r="M58" s="362"/>
      <c r="N58" s="59" t="s">
        <v>494</v>
      </c>
      <c r="O58" s="323" t="s">
        <v>266</v>
      </c>
      <c r="P58" s="323"/>
    </row>
    <row r="59" spans="1:16" ht="15">
      <c r="A59" s="211" t="s">
        <v>269</v>
      </c>
      <c r="B59" s="362" t="s">
        <v>270</v>
      </c>
      <c r="C59" s="362"/>
      <c r="D59" s="362" t="s">
        <v>270</v>
      </c>
      <c r="E59" s="362"/>
      <c r="F59" s="362" t="s">
        <v>270</v>
      </c>
      <c r="G59" s="362"/>
      <c r="H59" s="362" t="s">
        <v>270</v>
      </c>
      <c r="I59" s="362"/>
      <c r="J59" s="362" t="s">
        <v>270</v>
      </c>
      <c r="K59" s="362"/>
      <c r="L59" s="362" t="s">
        <v>270</v>
      </c>
      <c r="M59" s="362"/>
      <c r="N59" s="59" t="s">
        <v>494</v>
      </c>
      <c r="O59" s="323" t="s">
        <v>270</v>
      </c>
      <c r="P59" s="323"/>
    </row>
    <row r="60" spans="1:16" ht="15">
      <c r="A60" s="211" t="s">
        <v>273</v>
      </c>
      <c r="B60" s="362" t="s">
        <v>274</v>
      </c>
      <c r="C60" s="362"/>
      <c r="D60" s="362" t="s">
        <v>274</v>
      </c>
      <c r="E60" s="362"/>
      <c r="F60" s="362" t="s">
        <v>274</v>
      </c>
      <c r="G60" s="362"/>
      <c r="H60" s="362" t="s">
        <v>274</v>
      </c>
      <c r="I60" s="362"/>
      <c r="J60" s="362" t="s">
        <v>274</v>
      </c>
      <c r="K60" s="362"/>
      <c r="L60" s="362" t="s">
        <v>274</v>
      </c>
      <c r="M60" s="362"/>
      <c r="N60" s="59" t="s">
        <v>494</v>
      </c>
      <c r="O60" s="323" t="s">
        <v>274</v>
      </c>
      <c r="P60" s="323"/>
    </row>
    <row r="61" spans="1:16" ht="15">
      <c r="A61" s="211" t="s">
        <v>276</v>
      </c>
      <c r="B61" s="362" t="s">
        <v>277</v>
      </c>
      <c r="C61" s="362"/>
      <c r="D61" s="362" t="s">
        <v>277</v>
      </c>
      <c r="E61" s="362"/>
      <c r="F61" s="362" t="s">
        <v>277</v>
      </c>
      <c r="G61" s="362"/>
      <c r="H61" s="362" t="s">
        <v>277</v>
      </c>
      <c r="I61" s="362"/>
      <c r="J61" s="362" t="s">
        <v>277</v>
      </c>
      <c r="K61" s="362"/>
      <c r="L61" s="362" t="s">
        <v>277</v>
      </c>
      <c r="M61" s="362"/>
      <c r="N61" s="59" t="s">
        <v>494</v>
      </c>
      <c r="O61" s="323" t="s">
        <v>277</v>
      </c>
      <c r="P61" s="323"/>
    </row>
    <row r="62" spans="1:16" ht="15">
      <c r="A62" s="211" t="s">
        <v>1181</v>
      </c>
      <c r="B62" s="212" t="s">
        <v>752</v>
      </c>
      <c r="C62" s="59" t="s">
        <v>1451</v>
      </c>
      <c r="D62" s="212" t="s">
        <v>747</v>
      </c>
      <c r="E62" s="59" t="s">
        <v>1637</v>
      </c>
      <c r="F62" s="213" t="s">
        <v>1529</v>
      </c>
      <c r="G62" s="59" t="s">
        <v>1637</v>
      </c>
      <c r="H62" s="213" t="s">
        <v>1529</v>
      </c>
      <c r="I62" s="59" t="s">
        <v>1637</v>
      </c>
      <c r="J62" s="213" t="s">
        <v>1529</v>
      </c>
      <c r="K62" s="59" t="s">
        <v>1637</v>
      </c>
      <c r="L62" s="362" t="s">
        <v>1637</v>
      </c>
      <c r="M62" s="362"/>
      <c r="N62" s="59" t="s">
        <v>495</v>
      </c>
      <c r="O62" s="233" t="s">
        <v>1515</v>
      </c>
      <c r="P62" s="234" t="s">
        <v>1515</v>
      </c>
    </row>
    <row r="63" spans="1:16" ht="15">
      <c r="A63" s="211" t="s">
        <v>1183</v>
      </c>
      <c r="B63" s="212" t="s">
        <v>753</v>
      </c>
      <c r="C63" s="59" t="s">
        <v>1417</v>
      </c>
      <c r="D63" s="212" t="s">
        <v>1530</v>
      </c>
      <c r="E63" s="59" t="s">
        <v>1638</v>
      </c>
      <c r="F63" s="213" t="s">
        <v>1510</v>
      </c>
      <c r="G63" s="59" t="s">
        <v>1638</v>
      </c>
      <c r="H63" s="213" t="s">
        <v>1510</v>
      </c>
      <c r="I63" s="59" t="s">
        <v>1638</v>
      </c>
      <c r="J63" s="213" t="s">
        <v>1510</v>
      </c>
      <c r="K63" s="59" t="s">
        <v>1638</v>
      </c>
      <c r="L63" s="362" t="s">
        <v>1638</v>
      </c>
      <c r="M63" s="362"/>
      <c r="N63" s="59" t="s">
        <v>495</v>
      </c>
      <c r="O63" s="233" t="s">
        <v>1515</v>
      </c>
      <c r="P63" s="234" t="s">
        <v>1515</v>
      </c>
    </row>
    <row r="64" spans="1:16" ht="15">
      <c r="A64" s="211" t="s">
        <v>279</v>
      </c>
      <c r="B64" s="362" t="s">
        <v>1132</v>
      </c>
      <c r="C64" s="362"/>
      <c r="D64" s="362" t="s">
        <v>1132</v>
      </c>
      <c r="E64" s="362"/>
      <c r="F64" s="362" t="s">
        <v>1132</v>
      </c>
      <c r="G64" s="362"/>
      <c r="H64" s="362" t="s">
        <v>1132</v>
      </c>
      <c r="I64" s="362"/>
      <c r="J64" s="362" t="s">
        <v>1132</v>
      </c>
      <c r="K64" s="362"/>
      <c r="L64" s="362" t="s">
        <v>1132</v>
      </c>
      <c r="M64" s="362"/>
      <c r="N64" s="59" t="s">
        <v>481</v>
      </c>
      <c r="O64" s="323" t="s">
        <v>1132</v>
      </c>
      <c r="P64" s="323"/>
    </row>
    <row r="65" spans="1:16" ht="15">
      <c r="A65" s="211" t="s">
        <v>1113</v>
      </c>
      <c r="B65" s="212" t="s">
        <v>754</v>
      </c>
      <c r="C65" s="59" t="s">
        <v>1416</v>
      </c>
      <c r="D65" s="212" t="s">
        <v>749</v>
      </c>
      <c r="E65" s="59" t="s">
        <v>1639</v>
      </c>
      <c r="F65" s="213" t="s">
        <v>1530</v>
      </c>
      <c r="G65" s="59" t="s">
        <v>1639</v>
      </c>
      <c r="H65" s="213" t="s">
        <v>1530</v>
      </c>
      <c r="I65" s="59" t="s">
        <v>1639</v>
      </c>
      <c r="J65" s="213" t="s">
        <v>1530</v>
      </c>
      <c r="K65" s="59" t="s">
        <v>1639</v>
      </c>
      <c r="L65" s="362" t="s">
        <v>1639</v>
      </c>
      <c r="M65" s="362"/>
      <c r="N65" s="59" t="s">
        <v>495</v>
      </c>
      <c r="O65" s="233" t="s">
        <v>1515</v>
      </c>
      <c r="P65" s="234" t="s">
        <v>1515</v>
      </c>
    </row>
    <row r="66" spans="1:16" ht="15">
      <c r="A66" s="211" t="s">
        <v>1112</v>
      </c>
      <c r="B66" s="212" t="s">
        <v>755</v>
      </c>
      <c r="C66" s="59" t="s">
        <v>1453</v>
      </c>
      <c r="D66" s="212" t="s">
        <v>1527</v>
      </c>
      <c r="E66" s="59" t="s">
        <v>1640</v>
      </c>
      <c r="F66" s="213" t="s">
        <v>747</v>
      </c>
      <c r="G66" s="59" t="s">
        <v>1640</v>
      </c>
      <c r="H66" s="213" t="s">
        <v>747</v>
      </c>
      <c r="I66" s="59" t="s">
        <v>1640</v>
      </c>
      <c r="J66" s="213" t="s">
        <v>747</v>
      </c>
      <c r="K66" s="59" t="s">
        <v>1640</v>
      </c>
      <c r="L66" s="362" t="s">
        <v>1640</v>
      </c>
      <c r="M66" s="362"/>
      <c r="N66" s="59" t="s">
        <v>495</v>
      </c>
      <c r="O66" s="233" t="s">
        <v>1515</v>
      </c>
      <c r="P66" s="234" t="s">
        <v>1515</v>
      </c>
    </row>
    <row r="67" spans="1:16" ht="15">
      <c r="A67" s="211" t="s">
        <v>281</v>
      </c>
      <c r="B67" s="362" t="s">
        <v>1132</v>
      </c>
      <c r="C67" s="362"/>
      <c r="D67" s="362" t="s">
        <v>1132</v>
      </c>
      <c r="E67" s="362"/>
      <c r="F67" s="362" t="s">
        <v>1132</v>
      </c>
      <c r="G67" s="362"/>
      <c r="H67" s="362" t="s">
        <v>1132</v>
      </c>
      <c r="I67" s="362"/>
      <c r="J67" s="362" t="s">
        <v>1132</v>
      </c>
      <c r="K67" s="362"/>
      <c r="L67" s="362" t="s">
        <v>1132</v>
      </c>
      <c r="M67" s="362"/>
      <c r="N67" s="59" t="s">
        <v>481</v>
      </c>
      <c r="O67" s="323" t="s">
        <v>1132</v>
      </c>
      <c r="P67" s="323"/>
    </row>
    <row r="68" spans="1:16" ht="15">
      <c r="A68" s="211" t="s">
        <v>1175</v>
      </c>
      <c r="B68" s="212" t="s">
        <v>756</v>
      </c>
      <c r="C68" s="59" t="s">
        <v>1414</v>
      </c>
      <c r="D68" s="212" t="s">
        <v>1526</v>
      </c>
      <c r="E68" s="59" t="s">
        <v>1641</v>
      </c>
      <c r="F68" s="213" t="s">
        <v>1512</v>
      </c>
      <c r="G68" s="59" t="s">
        <v>1641</v>
      </c>
      <c r="H68" s="213" t="s">
        <v>1512</v>
      </c>
      <c r="I68" s="59" t="s">
        <v>1641</v>
      </c>
      <c r="J68" s="213" t="s">
        <v>1512</v>
      </c>
      <c r="K68" s="59" t="s">
        <v>1641</v>
      </c>
      <c r="L68" s="362" t="s">
        <v>1641</v>
      </c>
      <c r="M68" s="362"/>
      <c r="N68" s="59" t="s">
        <v>495</v>
      </c>
      <c r="O68" s="233" t="s">
        <v>1515</v>
      </c>
      <c r="P68" s="234" t="s">
        <v>1515</v>
      </c>
    </row>
    <row r="69" spans="1:16" ht="15">
      <c r="A69" s="211" t="s">
        <v>1174</v>
      </c>
      <c r="B69" s="212" t="s">
        <v>1525</v>
      </c>
      <c r="C69" s="59" t="s">
        <v>1454</v>
      </c>
      <c r="D69" s="212" t="s">
        <v>1525</v>
      </c>
      <c r="E69" s="59" t="s">
        <v>1642</v>
      </c>
      <c r="F69" s="213" t="s">
        <v>1520</v>
      </c>
      <c r="G69" s="59" t="s">
        <v>1642</v>
      </c>
      <c r="H69" s="213" t="s">
        <v>1520</v>
      </c>
      <c r="I69" s="59" t="s">
        <v>1642</v>
      </c>
      <c r="J69" s="213" t="s">
        <v>1520</v>
      </c>
      <c r="K69" s="59" t="s">
        <v>1642</v>
      </c>
      <c r="L69" s="362" t="s">
        <v>1642</v>
      </c>
      <c r="M69" s="362"/>
      <c r="N69" s="59" t="s">
        <v>495</v>
      </c>
      <c r="O69" s="233" t="s">
        <v>1515</v>
      </c>
      <c r="P69" s="234" t="s">
        <v>1515</v>
      </c>
    </row>
    <row r="70" spans="1:16" ht="15">
      <c r="A70" s="211" t="s">
        <v>283</v>
      </c>
      <c r="B70" s="362" t="s">
        <v>1132</v>
      </c>
      <c r="C70" s="362"/>
      <c r="D70" s="362" t="s">
        <v>1132</v>
      </c>
      <c r="E70" s="362"/>
      <c r="F70" s="362" t="s">
        <v>1132</v>
      </c>
      <c r="G70" s="362"/>
      <c r="H70" s="362" t="s">
        <v>1132</v>
      </c>
      <c r="I70" s="362"/>
      <c r="J70" s="362" t="s">
        <v>1132</v>
      </c>
      <c r="K70" s="362"/>
      <c r="L70" s="362" t="s">
        <v>1132</v>
      </c>
      <c r="M70" s="362"/>
      <c r="N70" s="59" t="s">
        <v>481</v>
      </c>
      <c r="O70" s="323" t="s">
        <v>1132</v>
      </c>
      <c r="P70" s="323"/>
    </row>
    <row r="71" spans="1:16" ht="15">
      <c r="A71" s="211" t="s">
        <v>1111</v>
      </c>
      <c r="B71" s="212" t="s">
        <v>757</v>
      </c>
      <c r="C71" s="59" t="s">
        <v>1456</v>
      </c>
      <c r="D71" s="212" t="s">
        <v>1524</v>
      </c>
      <c r="E71" s="59" t="s">
        <v>1643</v>
      </c>
      <c r="F71" s="213" t="s">
        <v>748</v>
      </c>
      <c r="G71" s="59" t="s">
        <v>1643</v>
      </c>
      <c r="H71" s="213" t="s">
        <v>748</v>
      </c>
      <c r="I71" s="59" t="s">
        <v>1643</v>
      </c>
      <c r="J71" s="213" t="s">
        <v>748</v>
      </c>
      <c r="K71" s="59" t="s">
        <v>1643</v>
      </c>
      <c r="L71" s="362" t="s">
        <v>1643</v>
      </c>
      <c r="M71" s="362"/>
      <c r="N71" s="59" t="s">
        <v>495</v>
      </c>
      <c r="O71" s="233" t="s">
        <v>1515</v>
      </c>
      <c r="P71" s="10" t="s">
        <v>1462</v>
      </c>
    </row>
    <row r="72" spans="1:16" ht="15">
      <c r="A72" s="211" t="s">
        <v>1185</v>
      </c>
      <c r="B72" s="212" t="s">
        <v>1523</v>
      </c>
      <c r="C72" s="59" t="s">
        <v>1455</v>
      </c>
      <c r="D72" s="212" t="s">
        <v>1523</v>
      </c>
      <c r="E72" s="59" t="s">
        <v>1644</v>
      </c>
      <c r="F72" s="213" t="s">
        <v>1729</v>
      </c>
      <c r="G72" s="59" t="s">
        <v>1644</v>
      </c>
      <c r="H72" s="213" t="s">
        <v>1729</v>
      </c>
      <c r="I72" s="59" t="s">
        <v>1644</v>
      </c>
      <c r="J72" s="213" t="s">
        <v>1729</v>
      </c>
      <c r="K72" s="59" t="s">
        <v>1644</v>
      </c>
      <c r="L72" s="362" t="s">
        <v>1644</v>
      </c>
      <c r="M72" s="362"/>
      <c r="N72" s="59" t="s">
        <v>495</v>
      </c>
      <c r="O72" s="233" t="s">
        <v>1515</v>
      </c>
      <c r="P72" s="10" t="s">
        <v>1463</v>
      </c>
    </row>
    <row r="73" spans="1:16" ht="15">
      <c r="A73" s="211" t="s">
        <v>285</v>
      </c>
      <c r="B73" s="362" t="s">
        <v>1132</v>
      </c>
      <c r="C73" s="362"/>
      <c r="D73" s="362" t="s">
        <v>1132</v>
      </c>
      <c r="E73" s="362"/>
      <c r="F73" s="362" t="s">
        <v>1132</v>
      </c>
      <c r="G73" s="362"/>
      <c r="H73" s="362" t="s">
        <v>1132</v>
      </c>
      <c r="I73" s="362"/>
      <c r="J73" s="362" t="s">
        <v>1132</v>
      </c>
      <c r="K73" s="362"/>
      <c r="L73" s="362" t="s">
        <v>1132</v>
      </c>
      <c r="M73" s="362"/>
      <c r="N73" s="59" t="s">
        <v>481</v>
      </c>
      <c r="O73" s="323" t="s">
        <v>1132</v>
      </c>
      <c r="P73" s="323"/>
    </row>
    <row r="74" spans="1:16" ht="15">
      <c r="A74" s="211" t="s">
        <v>1169</v>
      </c>
      <c r="B74" s="204" t="s">
        <v>1645</v>
      </c>
      <c r="C74" s="204" t="s">
        <v>1646</v>
      </c>
      <c r="D74" s="204" t="s">
        <v>1645</v>
      </c>
      <c r="E74" s="204" t="s">
        <v>1646</v>
      </c>
      <c r="F74" s="204" t="s">
        <v>1645</v>
      </c>
      <c r="G74" s="204" t="s">
        <v>1646</v>
      </c>
      <c r="H74" s="204" t="s">
        <v>1645</v>
      </c>
      <c r="I74" s="204" t="s">
        <v>1646</v>
      </c>
      <c r="J74" s="204" t="s">
        <v>1645</v>
      </c>
      <c r="K74" s="204" t="s">
        <v>1646</v>
      </c>
      <c r="L74" s="363" t="s">
        <v>1646</v>
      </c>
      <c r="M74" s="363"/>
      <c r="N74" s="59" t="s">
        <v>495</v>
      </c>
      <c r="O74" s="233" t="s">
        <v>1515</v>
      </c>
      <c r="P74" s="232" t="s">
        <v>1464</v>
      </c>
    </row>
    <row r="75" spans="1:16" ht="15">
      <c r="A75" s="211" t="s">
        <v>1168</v>
      </c>
      <c r="B75" s="204" t="s">
        <v>1647</v>
      </c>
      <c r="C75" s="204" t="s">
        <v>1648</v>
      </c>
      <c r="D75" s="204" t="s">
        <v>1647</v>
      </c>
      <c r="E75" s="204" t="s">
        <v>1648</v>
      </c>
      <c r="F75" s="204" t="s">
        <v>1647</v>
      </c>
      <c r="G75" s="204" t="s">
        <v>1648</v>
      </c>
      <c r="H75" s="204" t="s">
        <v>1647</v>
      </c>
      <c r="I75" s="204" t="s">
        <v>1648</v>
      </c>
      <c r="J75" s="204" t="s">
        <v>1647</v>
      </c>
      <c r="K75" s="204" t="s">
        <v>1648</v>
      </c>
      <c r="L75" s="363" t="s">
        <v>1648</v>
      </c>
      <c r="M75" s="363"/>
      <c r="N75" s="59" t="s">
        <v>495</v>
      </c>
      <c r="O75" s="233" t="s">
        <v>1515</v>
      </c>
      <c r="P75" s="232" t="s">
        <v>1465</v>
      </c>
    </row>
    <row r="76" spans="1:16" ht="15">
      <c r="A76" s="211" t="s">
        <v>287</v>
      </c>
      <c r="B76" s="362" t="s">
        <v>1221</v>
      </c>
      <c r="C76" s="362"/>
      <c r="D76" s="362" t="s">
        <v>1221</v>
      </c>
      <c r="E76" s="362"/>
      <c r="F76" s="362" t="s">
        <v>1221</v>
      </c>
      <c r="G76" s="362"/>
      <c r="H76" s="362" t="s">
        <v>1221</v>
      </c>
      <c r="I76" s="362"/>
      <c r="J76" s="362" t="s">
        <v>1221</v>
      </c>
      <c r="K76" s="362"/>
      <c r="L76" s="362" t="s">
        <v>1221</v>
      </c>
      <c r="M76" s="362"/>
      <c r="N76" s="59" t="s">
        <v>481</v>
      </c>
      <c r="O76" s="323" t="s">
        <v>1221</v>
      </c>
      <c r="P76" s="323"/>
    </row>
    <row r="77" spans="1:16" ht="15.75" customHeight="1">
      <c r="A77" s="211" t="s">
        <v>289</v>
      </c>
      <c r="B77" s="362" t="s">
        <v>1649</v>
      </c>
      <c r="C77" s="362"/>
      <c r="D77" s="362" t="s">
        <v>1649</v>
      </c>
      <c r="E77" s="362"/>
      <c r="F77" s="213" t="s">
        <v>749</v>
      </c>
      <c r="G77" s="59" t="s">
        <v>1649</v>
      </c>
      <c r="H77" s="213" t="s">
        <v>749</v>
      </c>
      <c r="I77" s="59" t="s">
        <v>1649</v>
      </c>
      <c r="J77" s="213" t="s">
        <v>749</v>
      </c>
      <c r="K77" s="59" t="s">
        <v>1649</v>
      </c>
      <c r="L77" s="362" t="s">
        <v>1649</v>
      </c>
      <c r="M77" s="362"/>
      <c r="N77" s="59" t="s">
        <v>495</v>
      </c>
      <c r="O77" s="325" t="s">
        <v>386</v>
      </c>
      <c r="P77" s="325"/>
    </row>
    <row r="78" spans="1:16" ht="15" customHeight="1">
      <c r="A78" s="211" t="s">
        <v>291</v>
      </c>
      <c r="B78" s="363" t="s">
        <v>1650</v>
      </c>
      <c r="C78" s="363"/>
      <c r="D78" s="362" t="s">
        <v>1650</v>
      </c>
      <c r="E78" s="362"/>
      <c r="F78" s="363" t="s">
        <v>1650</v>
      </c>
      <c r="G78" s="363"/>
      <c r="H78" s="363" t="s">
        <v>1650</v>
      </c>
      <c r="I78" s="363"/>
      <c r="J78" s="363" t="s">
        <v>1650</v>
      </c>
      <c r="K78" s="363"/>
      <c r="L78" s="363" t="s">
        <v>1650</v>
      </c>
      <c r="M78" s="363"/>
      <c r="N78" s="204" t="s">
        <v>496</v>
      </c>
      <c r="O78" s="325" t="s">
        <v>1209</v>
      </c>
      <c r="P78" s="325"/>
    </row>
    <row r="79" spans="1:16" ht="15">
      <c r="A79" s="211" t="s">
        <v>293</v>
      </c>
      <c r="B79" s="363" t="s">
        <v>1651</v>
      </c>
      <c r="C79" s="363"/>
      <c r="D79" s="363" t="s">
        <v>1651</v>
      </c>
      <c r="E79" s="363"/>
      <c r="F79" s="363" t="s">
        <v>1651</v>
      </c>
      <c r="G79" s="363"/>
      <c r="H79" s="363" t="s">
        <v>1651</v>
      </c>
      <c r="I79" s="363"/>
      <c r="J79" s="363" t="s">
        <v>1651</v>
      </c>
      <c r="K79" s="363"/>
      <c r="L79" s="363" t="s">
        <v>1651</v>
      </c>
      <c r="M79" s="363"/>
      <c r="N79" s="204" t="s">
        <v>496</v>
      </c>
      <c r="O79" s="324" t="s">
        <v>1210</v>
      </c>
      <c r="P79" s="324"/>
    </row>
    <row r="80" spans="1:16" ht="15">
      <c r="A80" s="211" t="s">
        <v>296</v>
      </c>
      <c r="B80" s="362" t="s">
        <v>297</v>
      </c>
      <c r="C80" s="362"/>
      <c r="D80" s="362" t="s">
        <v>297</v>
      </c>
      <c r="E80" s="362"/>
      <c r="F80" s="362" t="s">
        <v>297</v>
      </c>
      <c r="G80" s="362"/>
      <c r="H80" s="362" t="s">
        <v>297</v>
      </c>
      <c r="I80" s="362"/>
      <c r="J80" s="362" t="s">
        <v>297</v>
      </c>
      <c r="K80" s="362"/>
      <c r="L80" s="362" t="s">
        <v>297</v>
      </c>
      <c r="M80" s="362"/>
      <c r="N80" s="59" t="s">
        <v>497</v>
      </c>
      <c r="O80" s="323" t="s">
        <v>297</v>
      </c>
      <c r="P80" s="323"/>
    </row>
    <row r="81" spans="1:16" ht="15">
      <c r="A81" s="211" t="s">
        <v>300</v>
      </c>
      <c r="B81" s="362" t="s">
        <v>301</v>
      </c>
      <c r="C81" s="362"/>
      <c r="D81" s="362" t="s">
        <v>301</v>
      </c>
      <c r="E81" s="362"/>
      <c r="F81" s="362" t="s">
        <v>301</v>
      </c>
      <c r="G81" s="362"/>
      <c r="H81" s="362" t="s">
        <v>301</v>
      </c>
      <c r="I81" s="362"/>
      <c r="J81" s="362" t="s">
        <v>301</v>
      </c>
      <c r="K81" s="362"/>
      <c r="L81" s="362" t="s">
        <v>301</v>
      </c>
      <c r="M81" s="362"/>
      <c r="N81" s="59" t="s">
        <v>497</v>
      </c>
      <c r="O81" s="323" t="s">
        <v>301</v>
      </c>
      <c r="P81" s="323"/>
    </row>
    <row r="82" spans="1:16" ht="15">
      <c r="A82" s="211" t="s">
        <v>1114</v>
      </c>
      <c r="B82" s="212" t="s">
        <v>758</v>
      </c>
      <c r="C82" s="212" t="s">
        <v>1515</v>
      </c>
      <c r="D82" s="212" t="s">
        <v>1529</v>
      </c>
      <c r="E82" s="212" t="s">
        <v>1515</v>
      </c>
      <c r="F82" s="331" t="s">
        <v>1528</v>
      </c>
      <c r="G82" s="331"/>
      <c r="H82" s="331" t="s">
        <v>1528</v>
      </c>
      <c r="I82" s="331"/>
      <c r="J82" s="331" t="s">
        <v>1528</v>
      </c>
      <c r="K82" s="331"/>
      <c r="L82" s="331" t="s">
        <v>1528</v>
      </c>
      <c r="M82" s="331"/>
      <c r="N82" s="59" t="s">
        <v>495</v>
      </c>
      <c r="O82" s="325" t="s">
        <v>1469</v>
      </c>
      <c r="P82" s="325"/>
    </row>
    <row r="83" spans="1:16" ht="15.75">
      <c r="A83" s="211"/>
      <c r="B83" s="209" t="s">
        <v>1652</v>
      </c>
      <c r="C83" s="209" t="s">
        <v>1653</v>
      </c>
      <c r="D83" s="209" t="s">
        <v>1652</v>
      </c>
      <c r="E83" s="209" t="s">
        <v>1653</v>
      </c>
      <c r="F83" s="209" t="s">
        <v>1652</v>
      </c>
      <c r="G83" s="209" t="s">
        <v>1653</v>
      </c>
      <c r="H83" s="209" t="s">
        <v>1652</v>
      </c>
      <c r="I83" s="209" t="s">
        <v>1653</v>
      </c>
      <c r="J83" s="209" t="s">
        <v>1652</v>
      </c>
      <c r="K83" s="209" t="s">
        <v>1653</v>
      </c>
      <c r="L83" s="209" t="s">
        <v>1652</v>
      </c>
      <c r="M83" s="209" t="s">
        <v>1653</v>
      </c>
      <c r="N83" s="209"/>
      <c r="O83" s="9" t="s">
        <v>1541</v>
      </c>
      <c r="P83" s="9" t="s">
        <v>1542</v>
      </c>
    </row>
    <row r="84" spans="1:16" ht="15">
      <c r="A84" s="211" t="s">
        <v>304</v>
      </c>
      <c r="B84" s="362" t="s">
        <v>1132</v>
      </c>
      <c r="C84" s="362"/>
      <c r="D84" s="362" t="s">
        <v>1132</v>
      </c>
      <c r="E84" s="362"/>
      <c r="F84" s="362" t="s">
        <v>1132</v>
      </c>
      <c r="G84" s="362"/>
      <c r="H84" s="362" t="s">
        <v>1132</v>
      </c>
      <c r="I84" s="362"/>
      <c r="J84" s="362" t="s">
        <v>1132</v>
      </c>
      <c r="K84" s="362"/>
      <c r="L84" s="362" t="s">
        <v>1132</v>
      </c>
      <c r="M84" s="362"/>
      <c r="N84" s="59" t="s">
        <v>481</v>
      </c>
      <c r="O84" s="323" t="s">
        <v>1132</v>
      </c>
      <c r="P84" s="323"/>
    </row>
    <row r="85" spans="1:16" ht="15">
      <c r="A85" s="211" t="s">
        <v>306</v>
      </c>
      <c r="B85" s="204" t="s">
        <v>1654</v>
      </c>
      <c r="C85" s="204" t="s">
        <v>1655</v>
      </c>
      <c r="D85" s="204" t="s">
        <v>1654</v>
      </c>
      <c r="E85" s="204" t="s">
        <v>1655</v>
      </c>
      <c r="F85" s="204" t="s">
        <v>1654</v>
      </c>
      <c r="G85" s="204" t="s">
        <v>1655</v>
      </c>
      <c r="H85" s="204" t="s">
        <v>1654</v>
      </c>
      <c r="I85" s="204" t="s">
        <v>1655</v>
      </c>
      <c r="J85" s="204" t="s">
        <v>1654</v>
      </c>
      <c r="K85" s="204" t="s">
        <v>1655</v>
      </c>
      <c r="L85" s="204" t="s">
        <v>1654</v>
      </c>
      <c r="M85" s="204" t="s">
        <v>1655</v>
      </c>
      <c r="N85" s="204" t="s">
        <v>502</v>
      </c>
      <c r="O85" s="232" t="s">
        <v>1543</v>
      </c>
      <c r="P85" s="232" t="s">
        <v>1552</v>
      </c>
    </row>
    <row r="86" spans="1:16" ht="15">
      <c r="A86" s="211" t="s">
        <v>308</v>
      </c>
      <c r="B86" s="59" t="s">
        <v>1656</v>
      </c>
      <c r="C86" s="212" t="s">
        <v>1515</v>
      </c>
      <c r="D86" s="59" t="s">
        <v>1657</v>
      </c>
      <c r="E86" s="212" t="s">
        <v>1515</v>
      </c>
      <c r="F86" s="59" t="s">
        <v>1657</v>
      </c>
      <c r="G86" s="213" t="s">
        <v>1528</v>
      </c>
      <c r="H86" s="59" t="s">
        <v>1657</v>
      </c>
      <c r="I86" s="213" t="s">
        <v>1528</v>
      </c>
      <c r="J86" s="59" t="s">
        <v>1657</v>
      </c>
      <c r="K86" s="213" t="s">
        <v>1528</v>
      </c>
      <c r="L86" s="59" t="s">
        <v>1657</v>
      </c>
      <c r="M86" s="213" t="s">
        <v>1528</v>
      </c>
      <c r="N86" s="204" t="s">
        <v>502</v>
      </c>
      <c r="O86" s="10" t="s">
        <v>1553</v>
      </c>
      <c r="P86" s="233" t="s">
        <v>986</v>
      </c>
    </row>
    <row r="87" spans="1:16" ht="15">
      <c r="A87" s="211" t="s">
        <v>311</v>
      </c>
      <c r="B87" s="204" t="s">
        <v>1658</v>
      </c>
      <c r="C87" s="204" t="s">
        <v>1659</v>
      </c>
      <c r="D87" s="204" t="s">
        <v>1658</v>
      </c>
      <c r="E87" s="204" t="s">
        <v>1659</v>
      </c>
      <c r="F87" s="204" t="s">
        <v>1658</v>
      </c>
      <c r="G87" s="204" t="s">
        <v>1659</v>
      </c>
      <c r="H87" s="204" t="s">
        <v>1658</v>
      </c>
      <c r="I87" s="204" t="s">
        <v>1659</v>
      </c>
      <c r="J87" s="204" t="s">
        <v>1658</v>
      </c>
      <c r="K87" s="204" t="s">
        <v>1659</v>
      </c>
      <c r="L87" s="204" t="s">
        <v>1658</v>
      </c>
      <c r="M87" s="204" t="s">
        <v>1659</v>
      </c>
      <c r="N87" s="204" t="s">
        <v>502</v>
      </c>
      <c r="O87" s="232" t="s">
        <v>1554</v>
      </c>
      <c r="P87" s="232" t="s">
        <v>1555</v>
      </c>
    </row>
    <row r="88" spans="1:16" ht="15">
      <c r="A88" s="211" t="s">
        <v>314</v>
      </c>
      <c r="B88" s="59" t="s">
        <v>1660</v>
      </c>
      <c r="C88" s="212" t="s">
        <v>1557</v>
      </c>
      <c r="D88" s="59" t="s">
        <v>1660</v>
      </c>
      <c r="E88" s="212" t="s">
        <v>1557</v>
      </c>
      <c r="F88" s="59" t="s">
        <v>1660</v>
      </c>
      <c r="G88" s="213" t="s">
        <v>1528</v>
      </c>
      <c r="H88" s="59" t="s">
        <v>1660</v>
      </c>
      <c r="I88" s="213" t="s">
        <v>1528</v>
      </c>
      <c r="J88" s="59" t="s">
        <v>1660</v>
      </c>
      <c r="K88" s="213" t="s">
        <v>1528</v>
      </c>
      <c r="L88" s="59" t="s">
        <v>1660</v>
      </c>
      <c r="M88" s="213" t="s">
        <v>1528</v>
      </c>
      <c r="N88" s="204" t="s">
        <v>502</v>
      </c>
      <c r="O88" s="10" t="s">
        <v>1556</v>
      </c>
      <c r="P88" s="233" t="s">
        <v>1557</v>
      </c>
    </row>
    <row r="89" spans="1:16" ht="15">
      <c r="A89" s="211" t="s">
        <v>317</v>
      </c>
      <c r="B89" s="204" t="s">
        <v>1661</v>
      </c>
      <c r="C89" s="204" t="s">
        <v>1662</v>
      </c>
      <c r="D89" s="204" t="s">
        <v>1661</v>
      </c>
      <c r="E89" s="204" t="s">
        <v>1662</v>
      </c>
      <c r="F89" s="204" t="s">
        <v>1661</v>
      </c>
      <c r="G89" s="204" t="s">
        <v>1662</v>
      </c>
      <c r="H89" s="204" t="s">
        <v>1661</v>
      </c>
      <c r="I89" s="204" t="s">
        <v>1662</v>
      </c>
      <c r="J89" s="204" t="s">
        <v>1661</v>
      </c>
      <c r="K89" s="204" t="s">
        <v>1662</v>
      </c>
      <c r="L89" s="204" t="s">
        <v>1661</v>
      </c>
      <c r="M89" s="204" t="s">
        <v>1662</v>
      </c>
      <c r="N89" s="204" t="s">
        <v>502</v>
      </c>
      <c r="O89" s="232" t="s">
        <v>1558</v>
      </c>
      <c r="P89" s="232" t="s">
        <v>1559</v>
      </c>
    </row>
    <row r="90" spans="1:16" ht="15">
      <c r="A90" s="211" t="s">
        <v>319</v>
      </c>
      <c r="B90" s="362" t="s">
        <v>1132</v>
      </c>
      <c r="C90" s="362"/>
      <c r="D90" s="362" t="s">
        <v>1132</v>
      </c>
      <c r="E90" s="362"/>
      <c r="F90" s="362" t="s">
        <v>1132</v>
      </c>
      <c r="G90" s="362"/>
      <c r="H90" s="362" t="s">
        <v>1132</v>
      </c>
      <c r="I90" s="362"/>
      <c r="J90" s="362" t="s">
        <v>1132</v>
      </c>
      <c r="K90" s="362"/>
      <c r="L90" s="362" t="s">
        <v>1132</v>
      </c>
      <c r="M90" s="362"/>
      <c r="N90" s="59" t="s">
        <v>481</v>
      </c>
      <c r="O90" s="323" t="s">
        <v>1132</v>
      </c>
      <c r="P90" s="323"/>
    </row>
    <row r="91" spans="1:16" ht="15">
      <c r="A91" s="211" t="s">
        <v>82</v>
      </c>
      <c r="B91" s="59" t="s">
        <v>1663</v>
      </c>
      <c r="C91" s="212" t="s">
        <v>1515</v>
      </c>
      <c r="D91" s="59" t="s">
        <v>1663</v>
      </c>
      <c r="E91" s="212" t="s">
        <v>1515</v>
      </c>
      <c r="F91" s="59" t="s">
        <v>1663</v>
      </c>
      <c r="G91" s="213" t="s">
        <v>1528</v>
      </c>
      <c r="H91" s="59" t="s">
        <v>1663</v>
      </c>
      <c r="I91" s="213" t="s">
        <v>1528</v>
      </c>
      <c r="J91" s="59" t="s">
        <v>1663</v>
      </c>
      <c r="K91" s="213" t="s">
        <v>1528</v>
      </c>
      <c r="L91" s="205" t="s">
        <v>1663</v>
      </c>
      <c r="M91" s="213" t="s">
        <v>1528</v>
      </c>
      <c r="N91" s="204" t="s">
        <v>502</v>
      </c>
      <c r="O91" s="10" t="s">
        <v>1560</v>
      </c>
      <c r="P91" s="233" t="s">
        <v>1515</v>
      </c>
    </row>
    <row r="92" spans="1:16" ht="15">
      <c r="A92" s="214" t="s">
        <v>84</v>
      </c>
      <c r="B92" s="204" t="s">
        <v>194</v>
      </c>
      <c r="C92" s="204" t="s">
        <v>195</v>
      </c>
      <c r="D92" s="204" t="s">
        <v>194</v>
      </c>
      <c r="E92" s="204" t="s">
        <v>195</v>
      </c>
      <c r="F92" s="204" t="s">
        <v>194</v>
      </c>
      <c r="G92" s="204" t="s">
        <v>195</v>
      </c>
      <c r="H92" s="204" t="s">
        <v>194</v>
      </c>
      <c r="I92" s="204" t="s">
        <v>195</v>
      </c>
      <c r="J92" s="204" t="s">
        <v>194</v>
      </c>
      <c r="K92" s="204" t="s">
        <v>195</v>
      </c>
      <c r="L92" s="204" t="s">
        <v>194</v>
      </c>
      <c r="M92" s="204" t="s">
        <v>195</v>
      </c>
      <c r="N92" s="204" t="s">
        <v>502</v>
      </c>
      <c r="O92" s="232" t="s">
        <v>1561</v>
      </c>
      <c r="P92" s="232" t="s">
        <v>1562</v>
      </c>
    </row>
    <row r="93" spans="1:16" ht="15">
      <c r="A93" s="214" t="s">
        <v>86</v>
      </c>
      <c r="B93" s="204" t="s">
        <v>196</v>
      </c>
      <c r="C93" s="204" t="s">
        <v>197</v>
      </c>
      <c r="D93" s="204" t="s">
        <v>196</v>
      </c>
      <c r="E93" s="204" t="s">
        <v>197</v>
      </c>
      <c r="F93" s="204" t="s">
        <v>196</v>
      </c>
      <c r="G93" s="204" t="s">
        <v>197</v>
      </c>
      <c r="H93" s="204" t="s">
        <v>196</v>
      </c>
      <c r="I93" s="204" t="s">
        <v>197</v>
      </c>
      <c r="J93" s="204" t="s">
        <v>196</v>
      </c>
      <c r="K93" s="204" t="s">
        <v>197</v>
      </c>
      <c r="L93" s="204" t="s">
        <v>196</v>
      </c>
      <c r="M93" s="204" t="s">
        <v>197</v>
      </c>
      <c r="N93" s="204" t="s">
        <v>502</v>
      </c>
      <c r="O93" s="232" t="s">
        <v>1563</v>
      </c>
      <c r="P93" s="232" t="s">
        <v>1564</v>
      </c>
    </row>
    <row r="94" spans="1:16" ht="15">
      <c r="A94" s="214" t="s">
        <v>88</v>
      </c>
      <c r="B94" s="204" t="s">
        <v>198</v>
      </c>
      <c r="C94" s="204" t="s">
        <v>199</v>
      </c>
      <c r="D94" s="204" t="s">
        <v>198</v>
      </c>
      <c r="E94" s="204" t="s">
        <v>199</v>
      </c>
      <c r="F94" s="204" t="s">
        <v>198</v>
      </c>
      <c r="G94" s="204" t="s">
        <v>199</v>
      </c>
      <c r="H94" s="204" t="s">
        <v>198</v>
      </c>
      <c r="I94" s="204" t="s">
        <v>199</v>
      </c>
      <c r="J94" s="204" t="s">
        <v>198</v>
      </c>
      <c r="K94" s="204" t="s">
        <v>199</v>
      </c>
      <c r="L94" s="204" t="s">
        <v>198</v>
      </c>
      <c r="M94" s="204" t="s">
        <v>199</v>
      </c>
      <c r="N94" s="204" t="s">
        <v>502</v>
      </c>
      <c r="O94" s="232" t="s">
        <v>1565</v>
      </c>
      <c r="P94" s="232" t="s">
        <v>1566</v>
      </c>
    </row>
    <row r="95" spans="1:16" ht="15">
      <c r="A95" s="214" t="s">
        <v>90</v>
      </c>
      <c r="B95" s="204" t="s">
        <v>200</v>
      </c>
      <c r="C95" s="204" t="s">
        <v>201</v>
      </c>
      <c r="D95" s="204" t="s">
        <v>200</v>
      </c>
      <c r="E95" s="204" t="s">
        <v>201</v>
      </c>
      <c r="F95" s="204" t="s">
        <v>200</v>
      </c>
      <c r="G95" s="204" t="s">
        <v>201</v>
      </c>
      <c r="H95" s="204" t="s">
        <v>200</v>
      </c>
      <c r="I95" s="204" t="s">
        <v>201</v>
      </c>
      <c r="J95" s="204" t="s">
        <v>200</v>
      </c>
      <c r="K95" s="204" t="s">
        <v>201</v>
      </c>
      <c r="L95" s="204" t="s">
        <v>200</v>
      </c>
      <c r="M95" s="204" t="s">
        <v>201</v>
      </c>
      <c r="N95" s="204" t="s">
        <v>502</v>
      </c>
      <c r="O95" s="232" t="s">
        <v>1567</v>
      </c>
      <c r="P95" s="232" t="s">
        <v>1568</v>
      </c>
    </row>
    <row r="96" spans="1:16" ht="15">
      <c r="A96" s="211" t="s">
        <v>93</v>
      </c>
      <c r="B96" s="204" t="s">
        <v>202</v>
      </c>
      <c r="C96" s="204" t="s">
        <v>203</v>
      </c>
      <c r="D96" s="204" t="s">
        <v>202</v>
      </c>
      <c r="E96" s="204" t="s">
        <v>203</v>
      </c>
      <c r="F96" s="204" t="s">
        <v>202</v>
      </c>
      <c r="G96" s="204" t="s">
        <v>203</v>
      </c>
      <c r="H96" s="204" t="s">
        <v>202</v>
      </c>
      <c r="I96" s="204" t="s">
        <v>203</v>
      </c>
      <c r="J96" s="204" t="s">
        <v>202</v>
      </c>
      <c r="K96" s="204" t="s">
        <v>203</v>
      </c>
      <c r="L96" s="204" t="s">
        <v>202</v>
      </c>
      <c r="M96" s="204" t="s">
        <v>203</v>
      </c>
      <c r="N96" s="204" t="s">
        <v>502</v>
      </c>
      <c r="O96" s="232" t="s">
        <v>1569</v>
      </c>
      <c r="P96" s="232" t="s">
        <v>1570</v>
      </c>
    </row>
    <row r="97" spans="1:16" ht="15">
      <c r="A97" s="211" t="s">
        <v>95</v>
      </c>
      <c r="B97" s="204" t="s">
        <v>204</v>
      </c>
      <c r="C97" s="204" t="s">
        <v>205</v>
      </c>
      <c r="D97" s="204" t="s">
        <v>204</v>
      </c>
      <c r="E97" s="204" t="s">
        <v>205</v>
      </c>
      <c r="F97" s="204" t="s">
        <v>204</v>
      </c>
      <c r="G97" s="204" t="s">
        <v>205</v>
      </c>
      <c r="H97" s="204" t="s">
        <v>204</v>
      </c>
      <c r="I97" s="204" t="s">
        <v>205</v>
      </c>
      <c r="J97" s="204" t="s">
        <v>204</v>
      </c>
      <c r="K97" s="204" t="s">
        <v>205</v>
      </c>
      <c r="L97" s="204" t="s">
        <v>204</v>
      </c>
      <c r="M97" s="204" t="s">
        <v>205</v>
      </c>
      <c r="N97" s="204" t="s">
        <v>502</v>
      </c>
      <c r="O97" s="232" t="s">
        <v>1571</v>
      </c>
      <c r="P97" s="232" t="s">
        <v>1572</v>
      </c>
    </row>
    <row r="98" spans="1:16" ht="15">
      <c r="A98" s="211" t="s">
        <v>97</v>
      </c>
      <c r="B98" s="362" t="s">
        <v>1221</v>
      </c>
      <c r="C98" s="362"/>
      <c r="D98" s="362" t="s">
        <v>1221</v>
      </c>
      <c r="E98" s="362"/>
      <c r="F98" s="362" t="s">
        <v>1221</v>
      </c>
      <c r="G98" s="362"/>
      <c r="H98" s="362" t="s">
        <v>1221</v>
      </c>
      <c r="I98" s="362"/>
      <c r="J98" s="362" t="s">
        <v>1221</v>
      </c>
      <c r="K98" s="362"/>
      <c r="L98" s="362" t="s">
        <v>1221</v>
      </c>
      <c r="M98" s="362"/>
      <c r="N98" s="59" t="s">
        <v>481</v>
      </c>
      <c r="O98" s="323" t="s">
        <v>1221</v>
      </c>
      <c r="P98" s="323"/>
    </row>
    <row r="99" spans="1:16" ht="15">
      <c r="A99" s="211" t="s">
        <v>100</v>
      </c>
      <c r="B99" s="59" t="s">
        <v>206</v>
      </c>
      <c r="C99" s="212" t="s">
        <v>383</v>
      </c>
      <c r="D99" s="59" t="s">
        <v>206</v>
      </c>
      <c r="E99" s="212" t="s">
        <v>383</v>
      </c>
      <c r="F99" s="59" t="s">
        <v>206</v>
      </c>
      <c r="G99" s="213" t="s">
        <v>750</v>
      </c>
      <c r="H99" s="59" t="s">
        <v>206</v>
      </c>
      <c r="I99" s="213" t="s">
        <v>750</v>
      </c>
      <c r="J99" s="59" t="s">
        <v>206</v>
      </c>
      <c r="K99" s="213" t="s">
        <v>750</v>
      </c>
      <c r="L99" s="59" t="s">
        <v>206</v>
      </c>
      <c r="M99" s="213" t="s">
        <v>750</v>
      </c>
      <c r="N99" s="204" t="s">
        <v>502</v>
      </c>
      <c r="O99" s="10" t="s">
        <v>1573</v>
      </c>
      <c r="P99" s="233" t="s">
        <v>987</v>
      </c>
    </row>
    <row r="100" spans="1:16" ht="15">
      <c r="A100" s="211" t="s">
        <v>102</v>
      </c>
      <c r="B100" s="59" t="s">
        <v>207</v>
      </c>
      <c r="C100" s="212" t="s">
        <v>383</v>
      </c>
      <c r="D100" s="59" t="s">
        <v>207</v>
      </c>
      <c r="E100" s="212" t="s">
        <v>383</v>
      </c>
      <c r="F100" s="59" t="s">
        <v>207</v>
      </c>
      <c r="G100" s="213" t="s">
        <v>751</v>
      </c>
      <c r="H100" s="59" t="s">
        <v>207</v>
      </c>
      <c r="I100" s="213" t="s">
        <v>751</v>
      </c>
      <c r="J100" s="59" t="s">
        <v>207</v>
      </c>
      <c r="K100" s="213" t="s">
        <v>751</v>
      </c>
      <c r="L100" s="59" t="s">
        <v>207</v>
      </c>
      <c r="M100" s="213" t="s">
        <v>751</v>
      </c>
      <c r="N100" s="204" t="s">
        <v>502</v>
      </c>
      <c r="O100" s="10" t="s">
        <v>1211</v>
      </c>
      <c r="P100" s="233" t="s">
        <v>988</v>
      </c>
    </row>
    <row r="101" spans="1:16" ht="15">
      <c r="A101" s="214" t="s">
        <v>104</v>
      </c>
      <c r="B101" s="204" t="s">
        <v>208</v>
      </c>
      <c r="C101" s="204" t="s">
        <v>209</v>
      </c>
      <c r="D101" s="204" t="s">
        <v>208</v>
      </c>
      <c r="E101" s="204" t="s">
        <v>209</v>
      </c>
      <c r="F101" s="204" t="s">
        <v>208</v>
      </c>
      <c r="G101" s="204" t="s">
        <v>209</v>
      </c>
      <c r="H101" s="204" t="s">
        <v>208</v>
      </c>
      <c r="I101" s="204" t="s">
        <v>209</v>
      </c>
      <c r="J101" s="204" t="s">
        <v>208</v>
      </c>
      <c r="K101" s="204" t="s">
        <v>209</v>
      </c>
      <c r="L101" s="204" t="s">
        <v>208</v>
      </c>
      <c r="M101" s="204" t="s">
        <v>209</v>
      </c>
      <c r="N101" s="204" t="s">
        <v>502</v>
      </c>
      <c r="O101" s="232" t="s">
        <v>1574</v>
      </c>
      <c r="P101" s="232" t="s">
        <v>1575</v>
      </c>
    </row>
    <row r="102" spans="1:16" ht="15">
      <c r="A102" s="214" t="s">
        <v>106</v>
      </c>
      <c r="B102" s="204" t="s">
        <v>210</v>
      </c>
      <c r="C102" s="204" t="s">
        <v>211</v>
      </c>
      <c r="D102" s="204" t="s">
        <v>210</v>
      </c>
      <c r="E102" s="204" t="s">
        <v>211</v>
      </c>
      <c r="F102" s="204" t="s">
        <v>210</v>
      </c>
      <c r="G102" s="204" t="s">
        <v>211</v>
      </c>
      <c r="H102" s="204" t="s">
        <v>210</v>
      </c>
      <c r="I102" s="204" t="s">
        <v>211</v>
      </c>
      <c r="J102" s="204" t="s">
        <v>210</v>
      </c>
      <c r="K102" s="204" t="s">
        <v>211</v>
      </c>
      <c r="L102" s="204" t="s">
        <v>210</v>
      </c>
      <c r="M102" s="204" t="s">
        <v>211</v>
      </c>
      <c r="N102" s="204" t="s">
        <v>502</v>
      </c>
      <c r="O102" s="232" t="s">
        <v>1576</v>
      </c>
      <c r="P102" s="232" t="s">
        <v>1577</v>
      </c>
    </row>
    <row r="103" spans="1:16" ht="15">
      <c r="A103" s="211" t="s">
        <v>108</v>
      </c>
      <c r="B103" s="363" t="s">
        <v>212</v>
      </c>
      <c r="C103" s="363"/>
      <c r="D103" s="362" t="s">
        <v>109</v>
      </c>
      <c r="E103" s="362"/>
      <c r="F103" s="362" t="s">
        <v>109</v>
      </c>
      <c r="G103" s="362"/>
      <c r="H103" s="362" t="s">
        <v>109</v>
      </c>
      <c r="I103" s="362"/>
      <c r="J103" s="362" t="s">
        <v>109</v>
      </c>
      <c r="K103" s="362"/>
      <c r="L103" s="362" t="s">
        <v>109</v>
      </c>
      <c r="M103" s="362"/>
      <c r="N103" s="59" t="s">
        <v>504</v>
      </c>
      <c r="O103" s="323" t="s">
        <v>109</v>
      </c>
      <c r="P103" s="323"/>
    </row>
    <row r="104" spans="1:16" ht="15">
      <c r="A104" s="211" t="s">
        <v>111</v>
      </c>
      <c r="B104" s="363" t="s">
        <v>213</v>
      </c>
      <c r="C104" s="363"/>
      <c r="D104" s="362" t="s">
        <v>112</v>
      </c>
      <c r="E104" s="362"/>
      <c r="F104" s="362" t="s">
        <v>112</v>
      </c>
      <c r="G104" s="362"/>
      <c r="H104" s="362" t="s">
        <v>112</v>
      </c>
      <c r="I104" s="362"/>
      <c r="J104" s="362" t="s">
        <v>112</v>
      </c>
      <c r="K104" s="362"/>
      <c r="L104" s="362" t="s">
        <v>112</v>
      </c>
      <c r="M104" s="362"/>
      <c r="N104" s="59" t="s">
        <v>504</v>
      </c>
      <c r="O104" s="323" t="s">
        <v>112</v>
      </c>
      <c r="P104" s="323"/>
    </row>
    <row r="105" spans="1:16" ht="15">
      <c r="A105" s="211" t="s">
        <v>115</v>
      </c>
      <c r="B105" s="363" t="s">
        <v>214</v>
      </c>
      <c r="C105" s="363"/>
      <c r="D105" s="362" t="s">
        <v>116</v>
      </c>
      <c r="E105" s="362"/>
      <c r="F105" s="362" t="s">
        <v>116</v>
      </c>
      <c r="G105" s="362"/>
      <c r="H105" s="362" t="s">
        <v>116</v>
      </c>
      <c r="I105" s="362"/>
      <c r="J105" s="362" t="s">
        <v>116</v>
      </c>
      <c r="K105" s="362"/>
      <c r="L105" s="362" t="s">
        <v>116</v>
      </c>
      <c r="M105" s="362"/>
      <c r="N105" s="59" t="s">
        <v>504</v>
      </c>
      <c r="O105" s="323" t="s">
        <v>116</v>
      </c>
      <c r="P105" s="323"/>
    </row>
    <row r="106" spans="1:16" ht="15">
      <c r="A106" s="211" t="s">
        <v>118</v>
      </c>
      <c r="B106" s="363" t="s">
        <v>215</v>
      </c>
      <c r="C106" s="363"/>
      <c r="D106" s="362" t="s">
        <v>119</v>
      </c>
      <c r="E106" s="362"/>
      <c r="F106" s="362" t="s">
        <v>119</v>
      </c>
      <c r="G106" s="362"/>
      <c r="H106" s="362" t="s">
        <v>119</v>
      </c>
      <c r="I106" s="362"/>
      <c r="J106" s="362" t="s">
        <v>119</v>
      </c>
      <c r="K106" s="362"/>
      <c r="L106" s="362" t="s">
        <v>119</v>
      </c>
      <c r="M106" s="362"/>
      <c r="N106" s="59" t="s">
        <v>504</v>
      </c>
      <c r="O106" s="323" t="s">
        <v>119</v>
      </c>
      <c r="P106" s="323"/>
    </row>
    <row r="107" spans="1:16" ht="15">
      <c r="A107" s="211" t="s">
        <v>121</v>
      </c>
      <c r="B107" s="363" t="s">
        <v>216</v>
      </c>
      <c r="C107" s="363"/>
      <c r="D107" s="362" t="s">
        <v>1132</v>
      </c>
      <c r="E107" s="362"/>
      <c r="F107" s="362" t="s">
        <v>1132</v>
      </c>
      <c r="G107" s="362"/>
      <c r="H107" s="362" t="s">
        <v>1132</v>
      </c>
      <c r="I107" s="362"/>
      <c r="J107" s="362" t="s">
        <v>1132</v>
      </c>
      <c r="K107" s="362"/>
      <c r="L107" s="362" t="s">
        <v>1132</v>
      </c>
      <c r="M107" s="362"/>
      <c r="N107" s="59" t="s">
        <v>481</v>
      </c>
      <c r="O107" s="323" t="s">
        <v>1132</v>
      </c>
      <c r="P107" s="323"/>
    </row>
  </sheetData>
  <sheetProtection/>
  <mergeCells count="470">
    <mergeCell ref="O107:P107"/>
    <mergeCell ref="O105:P105"/>
    <mergeCell ref="O106:P106"/>
    <mergeCell ref="O103:P103"/>
    <mergeCell ref="O104:P104"/>
    <mergeCell ref="O90:P90"/>
    <mergeCell ref="O98:P98"/>
    <mergeCell ref="O82:P82"/>
    <mergeCell ref="O84:P84"/>
    <mergeCell ref="O80:P80"/>
    <mergeCell ref="O81:P81"/>
    <mergeCell ref="O78:P78"/>
    <mergeCell ref="O79:P79"/>
    <mergeCell ref="O76:P76"/>
    <mergeCell ref="O77:P77"/>
    <mergeCell ref="O70:P70"/>
    <mergeCell ref="O73:P73"/>
    <mergeCell ref="O64:P64"/>
    <mergeCell ref="O67:P67"/>
    <mergeCell ref="O60:P60"/>
    <mergeCell ref="O61:P61"/>
    <mergeCell ref="O58:P58"/>
    <mergeCell ref="O59:P59"/>
    <mergeCell ref="O55:P55"/>
    <mergeCell ref="O57:P57"/>
    <mergeCell ref="O53:P53"/>
    <mergeCell ref="O54:P54"/>
    <mergeCell ref="O51:P51"/>
    <mergeCell ref="O52:P52"/>
    <mergeCell ref="O49:P49"/>
    <mergeCell ref="O50:P50"/>
    <mergeCell ref="O47:P47"/>
    <mergeCell ref="O48:P48"/>
    <mergeCell ref="O45:P45"/>
    <mergeCell ref="O46:P46"/>
    <mergeCell ref="O43:P43"/>
    <mergeCell ref="O44:P44"/>
    <mergeCell ref="O41:P41"/>
    <mergeCell ref="O42:P42"/>
    <mergeCell ref="O39:P39"/>
    <mergeCell ref="O40:P40"/>
    <mergeCell ref="O37:P37"/>
    <mergeCell ref="O38:P38"/>
    <mergeCell ref="O35:P35"/>
    <mergeCell ref="O36:P36"/>
    <mergeCell ref="O32:P32"/>
    <mergeCell ref="O34:P34"/>
    <mergeCell ref="O28:P28"/>
    <mergeCell ref="O31:P31"/>
    <mergeCell ref="O26:P26"/>
    <mergeCell ref="O27:P27"/>
    <mergeCell ref="O24:P24"/>
    <mergeCell ref="O25:P25"/>
    <mergeCell ref="O20:P20"/>
    <mergeCell ref="O23:P23"/>
    <mergeCell ref="O14:P14"/>
    <mergeCell ref="O17:P17"/>
    <mergeCell ref="O8:P8"/>
    <mergeCell ref="O11:P11"/>
    <mergeCell ref="O6:P6"/>
    <mergeCell ref="O7:P7"/>
    <mergeCell ref="O4:P4"/>
    <mergeCell ref="O5:P5"/>
    <mergeCell ref="O1:P1"/>
    <mergeCell ref="O2:P2"/>
    <mergeCell ref="A30:A31"/>
    <mergeCell ref="B107:C107"/>
    <mergeCell ref="D14:E14"/>
    <mergeCell ref="D17:E17"/>
    <mergeCell ref="D20:E20"/>
    <mergeCell ref="B103:C103"/>
    <mergeCell ref="B104:C104"/>
    <mergeCell ref="B105:C105"/>
    <mergeCell ref="B106:C106"/>
    <mergeCell ref="B81:C81"/>
    <mergeCell ref="B84:C84"/>
    <mergeCell ref="B90:C90"/>
    <mergeCell ref="B98:C98"/>
    <mergeCell ref="B78:C78"/>
    <mergeCell ref="B77:C77"/>
    <mergeCell ref="B79:C79"/>
    <mergeCell ref="B80:C80"/>
    <mergeCell ref="B61:C61"/>
    <mergeCell ref="B64:C64"/>
    <mergeCell ref="B67:C67"/>
    <mergeCell ref="B70:C70"/>
    <mergeCell ref="B50:C50"/>
    <mergeCell ref="B51:C51"/>
    <mergeCell ref="B73:C73"/>
    <mergeCell ref="B76:C76"/>
    <mergeCell ref="B54:C54"/>
    <mergeCell ref="B55:C55"/>
    <mergeCell ref="B57:C57"/>
    <mergeCell ref="B58:C58"/>
    <mergeCell ref="B59:C59"/>
    <mergeCell ref="B60:C60"/>
    <mergeCell ref="B52:C52"/>
    <mergeCell ref="B53:C53"/>
    <mergeCell ref="B42:C42"/>
    <mergeCell ref="B43:C43"/>
    <mergeCell ref="B44:C44"/>
    <mergeCell ref="B45:C45"/>
    <mergeCell ref="B46:C46"/>
    <mergeCell ref="B47:C47"/>
    <mergeCell ref="B48:C48"/>
    <mergeCell ref="B49:C49"/>
    <mergeCell ref="B40:C40"/>
    <mergeCell ref="B41:C41"/>
    <mergeCell ref="B27:C27"/>
    <mergeCell ref="B28:C28"/>
    <mergeCell ref="B37:C37"/>
    <mergeCell ref="B34:C34"/>
    <mergeCell ref="B38:C38"/>
    <mergeCell ref="B39:C39"/>
    <mergeCell ref="B26:C26"/>
    <mergeCell ref="B32:C32"/>
    <mergeCell ref="B35:C35"/>
    <mergeCell ref="B36:C36"/>
    <mergeCell ref="B14:C14"/>
    <mergeCell ref="B17:C17"/>
    <mergeCell ref="B23:C23"/>
    <mergeCell ref="B20:C20"/>
    <mergeCell ref="B24:C24"/>
    <mergeCell ref="B25:C25"/>
    <mergeCell ref="B11:C11"/>
    <mergeCell ref="D5:E5"/>
    <mergeCell ref="D6:E6"/>
    <mergeCell ref="D7:E7"/>
    <mergeCell ref="D11:E11"/>
    <mergeCell ref="B6:C6"/>
    <mergeCell ref="B7:C7"/>
    <mergeCell ref="B5:C5"/>
    <mergeCell ref="H6:I6"/>
    <mergeCell ref="H7:I7"/>
    <mergeCell ref="F7:G7"/>
    <mergeCell ref="L6:M6"/>
    <mergeCell ref="H5:I5"/>
    <mergeCell ref="H4:I4"/>
    <mergeCell ref="L4:M4"/>
    <mergeCell ref="F6:G6"/>
    <mergeCell ref="J6:K6"/>
    <mergeCell ref="F5:G5"/>
    <mergeCell ref="L5:M5"/>
    <mergeCell ref="J5:K5"/>
    <mergeCell ref="F4:G4"/>
    <mergeCell ref="J4:K4"/>
    <mergeCell ref="B1:C1"/>
    <mergeCell ref="D1:E1"/>
    <mergeCell ref="B4:C4"/>
    <mergeCell ref="D4:E4"/>
    <mergeCell ref="A2:N2"/>
    <mergeCell ref="F1:G1"/>
    <mergeCell ref="H1:I1"/>
    <mergeCell ref="J1:K1"/>
    <mergeCell ref="L1:M1"/>
    <mergeCell ref="L3:M3"/>
    <mergeCell ref="L9:M9"/>
    <mergeCell ref="L10:M10"/>
    <mergeCell ref="L7:M7"/>
    <mergeCell ref="F8:G8"/>
    <mergeCell ref="H8:I8"/>
    <mergeCell ref="J8:K8"/>
    <mergeCell ref="L8:M8"/>
    <mergeCell ref="J7:K7"/>
    <mergeCell ref="L11:M11"/>
    <mergeCell ref="L12:M12"/>
    <mergeCell ref="L13:M13"/>
    <mergeCell ref="F14:G14"/>
    <mergeCell ref="H14:I14"/>
    <mergeCell ref="J14:K14"/>
    <mergeCell ref="L14:M14"/>
    <mergeCell ref="H11:I11"/>
    <mergeCell ref="J11:K11"/>
    <mergeCell ref="F11:G11"/>
    <mergeCell ref="L15:M15"/>
    <mergeCell ref="L16:M16"/>
    <mergeCell ref="F17:G17"/>
    <mergeCell ref="H17:I17"/>
    <mergeCell ref="J17:K17"/>
    <mergeCell ref="L17:M17"/>
    <mergeCell ref="L18:M18"/>
    <mergeCell ref="L19:M19"/>
    <mergeCell ref="F20:G20"/>
    <mergeCell ref="H20:I20"/>
    <mergeCell ref="J20:K20"/>
    <mergeCell ref="L20:M20"/>
    <mergeCell ref="L21:M21"/>
    <mergeCell ref="L22:M22"/>
    <mergeCell ref="D23:E23"/>
    <mergeCell ref="F23:G23"/>
    <mergeCell ref="H23:I23"/>
    <mergeCell ref="J23:K23"/>
    <mergeCell ref="L23:M23"/>
    <mergeCell ref="L24:M24"/>
    <mergeCell ref="D25:E25"/>
    <mergeCell ref="F25:G25"/>
    <mergeCell ref="H25:I25"/>
    <mergeCell ref="J25:K25"/>
    <mergeCell ref="L25:M25"/>
    <mergeCell ref="D24:E24"/>
    <mergeCell ref="F24:G24"/>
    <mergeCell ref="H24:I24"/>
    <mergeCell ref="J24:K24"/>
    <mergeCell ref="D26:E26"/>
    <mergeCell ref="L26:M26"/>
    <mergeCell ref="D27:E27"/>
    <mergeCell ref="F27:G27"/>
    <mergeCell ref="H27:I27"/>
    <mergeCell ref="J27:K27"/>
    <mergeCell ref="L27:M27"/>
    <mergeCell ref="L28:M28"/>
    <mergeCell ref="D32:E32"/>
    <mergeCell ref="F32:G32"/>
    <mergeCell ref="H32:I32"/>
    <mergeCell ref="J32:K32"/>
    <mergeCell ref="L32:M32"/>
    <mergeCell ref="D28:E28"/>
    <mergeCell ref="F28:G28"/>
    <mergeCell ref="H28:I28"/>
    <mergeCell ref="J28:K28"/>
    <mergeCell ref="L34:M34"/>
    <mergeCell ref="D35:E35"/>
    <mergeCell ref="F35:G35"/>
    <mergeCell ref="H35:I35"/>
    <mergeCell ref="J35:K35"/>
    <mergeCell ref="L35:M35"/>
    <mergeCell ref="D34:E34"/>
    <mergeCell ref="F34:G34"/>
    <mergeCell ref="H34:I34"/>
    <mergeCell ref="J34:K34"/>
    <mergeCell ref="L36:M36"/>
    <mergeCell ref="D37:E37"/>
    <mergeCell ref="F37:G37"/>
    <mergeCell ref="H37:I37"/>
    <mergeCell ref="J37:K37"/>
    <mergeCell ref="L37:M37"/>
    <mergeCell ref="D36:E36"/>
    <mergeCell ref="F36:G36"/>
    <mergeCell ref="H36:I36"/>
    <mergeCell ref="J36:K36"/>
    <mergeCell ref="L38:M38"/>
    <mergeCell ref="D39:E39"/>
    <mergeCell ref="F39:G39"/>
    <mergeCell ref="H39:I39"/>
    <mergeCell ref="J39:K39"/>
    <mergeCell ref="L39:M39"/>
    <mergeCell ref="D38:E38"/>
    <mergeCell ref="F38:G38"/>
    <mergeCell ref="H38:I38"/>
    <mergeCell ref="J38:K38"/>
    <mergeCell ref="L40:M40"/>
    <mergeCell ref="D41:E41"/>
    <mergeCell ref="F41:G41"/>
    <mergeCell ref="H41:I41"/>
    <mergeCell ref="J41:K41"/>
    <mergeCell ref="L41:M41"/>
    <mergeCell ref="D40:E40"/>
    <mergeCell ref="F40:G40"/>
    <mergeCell ref="H40:I40"/>
    <mergeCell ref="J40:K40"/>
    <mergeCell ref="L43:M43"/>
    <mergeCell ref="D42:E42"/>
    <mergeCell ref="F42:G42"/>
    <mergeCell ref="H42:I42"/>
    <mergeCell ref="J42:K42"/>
    <mergeCell ref="D43:E43"/>
    <mergeCell ref="F43:G43"/>
    <mergeCell ref="H43:I43"/>
    <mergeCell ref="J43:K43"/>
    <mergeCell ref="L44:M44"/>
    <mergeCell ref="D45:E45"/>
    <mergeCell ref="F45:G45"/>
    <mergeCell ref="H45:I45"/>
    <mergeCell ref="J45:K45"/>
    <mergeCell ref="L45:M45"/>
    <mergeCell ref="D44:E44"/>
    <mergeCell ref="F44:G44"/>
    <mergeCell ref="H44:I44"/>
    <mergeCell ref="J44:K44"/>
    <mergeCell ref="L46:M46"/>
    <mergeCell ref="D47:E47"/>
    <mergeCell ref="F47:G47"/>
    <mergeCell ref="H47:I47"/>
    <mergeCell ref="J47:K47"/>
    <mergeCell ref="L47:M47"/>
    <mergeCell ref="D46:E46"/>
    <mergeCell ref="F46:G46"/>
    <mergeCell ref="H46:I46"/>
    <mergeCell ref="J46:K46"/>
    <mergeCell ref="L48:M48"/>
    <mergeCell ref="D49:E49"/>
    <mergeCell ref="F49:G49"/>
    <mergeCell ref="H49:I49"/>
    <mergeCell ref="J49:K49"/>
    <mergeCell ref="L49:M49"/>
    <mergeCell ref="D48:E48"/>
    <mergeCell ref="F48:G48"/>
    <mergeCell ref="H48:I48"/>
    <mergeCell ref="J48:K48"/>
    <mergeCell ref="L50:M50"/>
    <mergeCell ref="D51:E51"/>
    <mergeCell ref="F51:G51"/>
    <mergeCell ref="H51:I51"/>
    <mergeCell ref="J51:K51"/>
    <mergeCell ref="L51:M51"/>
    <mergeCell ref="D50:E50"/>
    <mergeCell ref="F50:G50"/>
    <mergeCell ref="H50:I50"/>
    <mergeCell ref="J50:K50"/>
    <mergeCell ref="L52:M52"/>
    <mergeCell ref="D53:E53"/>
    <mergeCell ref="F53:G53"/>
    <mergeCell ref="H53:I53"/>
    <mergeCell ref="J53:K53"/>
    <mergeCell ref="L53:M53"/>
    <mergeCell ref="D52:E52"/>
    <mergeCell ref="F52:G52"/>
    <mergeCell ref="H52:I52"/>
    <mergeCell ref="J52:K52"/>
    <mergeCell ref="L54:M54"/>
    <mergeCell ref="D55:E55"/>
    <mergeCell ref="F55:G55"/>
    <mergeCell ref="H55:I55"/>
    <mergeCell ref="J55:K55"/>
    <mergeCell ref="L55:M55"/>
    <mergeCell ref="D54:E54"/>
    <mergeCell ref="F54:G54"/>
    <mergeCell ref="H54:I54"/>
    <mergeCell ref="J54:K54"/>
    <mergeCell ref="L56:M56"/>
    <mergeCell ref="D57:E57"/>
    <mergeCell ref="F57:G57"/>
    <mergeCell ref="H57:I57"/>
    <mergeCell ref="J57:K57"/>
    <mergeCell ref="L57:M57"/>
    <mergeCell ref="L58:M58"/>
    <mergeCell ref="D59:E59"/>
    <mergeCell ref="F59:G59"/>
    <mergeCell ref="H59:I59"/>
    <mergeCell ref="J59:K59"/>
    <mergeCell ref="L59:M59"/>
    <mergeCell ref="D58:E58"/>
    <mergeCell ref="F58:G58"/>
    <mergeCell ref="H58:I58"/>
    <mergeCell ref="J58:K58"/>
    <mergeCell ref="L60:M60"/>
    <mergeCell ref="D61:E61"/>
    <mergeCell ref="F61:G61"/>
    <mergeCell ref="H61:I61"/>
    <mergeCell ref="J61:K61"/>
    <mergeCell ref="L61:M61"/>
    <mergeCell ref="D60:E60"/>
    <mergeCell ref="F60:G60"/>
    <mergeCell ref="H60:I60"/>
    <mergeCell ref="J60:K60"/>
    <mergeCell ref="L62:M62"/>
    <mergeCell ref="L63:M63"/>
    <mergeCell ref="F64:G64"/>
    <mergeCell ref="H64:I64"/>
    <mergeCell ref="J64:K64"/>
    <mergeCell ref="L64:M64"/>
    <mergeCell ref="L65:M65"/>
    <mergeCell ref="L66:M66"/>
    <mergeCell ref="F67:G67"/>
    <mergeCell ref="H67:I67"/>
    <mergeCell ref="J67:K67"/>
    <mergeCell ref="L67:M67"/>
    <mergeCell ref="L68:M68"/>
    <mergeCell ref="L69:M69"/>
    <mergeCell ref="F70:G70"/>
    <mergeCell ref="H70:I70"/>
    <mergeCell ref="J70:K70"/>
    <mergeCell ref="L70:M70"/>
    <mergeCell ref="L71:M71"/>
    <mergeCell ref="L72:M72"/>
    <mergeCell ref="D73:E73"/>
    <mergeCell ref="F73:G73"/>
    <mergeCell ref="H73:I73"/>
    <mergeCell ref="J73:K73"/>
    <mergeCell ref="L73:M73"/>
    <mergeCell ref="L74:M74"/>
    <mergeCell ref="L75:M75"/>
    <mergeCell ref="D76:E76"/>
    <mergeCell ref="F76:G76"/>
    <mergeCell ref="H76:I76"/>
    <mergeCell ref="J76:K76"/>
    <mergeCell ref="L76:M76"/>
    <mergeCell ref="D77:E77"/>
    <mergeCell ref="L77:M77"/>
    <mergeCell ref="D78:E78"/>
    <mergeCell ref="F78:G78"/>
    <mergeCell ref="H78:I78"/>
    <mergeCell ref="J78:K78"/>
    <mergeCell ref="L78:M78"/>
    <mergeCell ref="L79:M79"/>
    <mergeCell ref="D80:E80"/>
    <mergeCell ref="F80:G80"/>
    <mergeCell ref="H80:I80"/>
    <mergeCell ref="J80:K80"/>
    <mergeCell ref="L80:M80"/>
    <mergeCell ref="D79:E79"/>
    <mergeCell ref="F79:G79"/>
    <mergeCell ref="H79:I79"/>
    <mergeCell ref="J79:K79"/>
    <mergeCell ref="L81:M81"/>
    <mergeCell ref="F82:G82"/>
    <mergeCell ref="H82:I82"/>
    <mergeCell ref="J82:K82"/>
    <mergeCell ref="L82:M82"/>
    <mergeCell ref="D81:E81"/>
    <mergeCell ref="F81:G81"/>
    <mergeCell ref="H81:I81"/>
    <mergeCell ref="J81:K81"/>
    <mergeCell ref="L84:M84"/>
    <mergeCell ref="D90:E90"/>
    <mergeCell ref="F90:G90"/>
    <mergeCell ref="H90:I90"/>
    <mergeCell ref="J90:K90"/>
    <mergeCell ref="L90:M90"/>
    <mergeCell ref="D84:E84"/>
    <mergeCell ref="F84:G84"/>
    <mergeCell ref="H84:I84"/>
    <mergeCell ref="J84:K84"/>
    <mergeCell ref="L98:M98"/>
    <mergeCell ref="D103:E103"/>
    <mergeCell ref="F103:G103"/>
    <mergeCell ref="H103:I103"/>
    <mergeCell ref="J103:K103"/>
    <mergeCell ref="L103:M103"/>
    <mergeCell ref="D98:E98"/>
    <mergeCell ref="F98:G98"/>
    <mergeCell ref="H98:I98"/>
    <mergeCell ref="J98:K98"/>
    <mergeCell ref="L104:M104"/>
    <mergeCell ref="D105:E105"/>
    <mergeCell ref="F105:G105"/>
    <mergeCell ref="H105:I105"/>
    <mergeCell ref="J105:K105"/>
    <mergeCell ref="L105:M105"/>
    <mergeCell ref="D104:E104"/>
    <mergeCell ref="F104:G104"/>
    <mergeCell ref="H104:I104"/>
    <mergeCell ref="J104:K104"/>
    <mergeCell ref="L106:M106"/>
    <mergeCell ref="D107:E107"/>
    <mergeCell ref="F107:G107"/>
    <mergeCell ref="H107:I107"/>
    <mergeCell ref="J107:K107"/>
    <mergeCell ref="L107:M107"/>
    <mergeCell ref="D106:E106"/>
    <mergeCell ref="F106:G106"/>
    <mergeCell ref="H106:I106"/>
    <mergeCell ref="J106:K106"/>
    <mergeCell ref="D70:E70"/>
    <mergeCell ref="D67:E67"/>
    <mergeCell ref="D64:E64"/>
    <mergeCell ref="F30:F31"/>
    <mergeCell ref="G30:G31"/>
    <mergeCell ref="H30:H31"/>
    <mergeCell ref="I30:I31"/>
    <mergeCell ref="B30:B31"/>
    <mergeCell ref="C30:C31"/>
    <mergeCell ref="D30:D31"/>
    <mergeCell ref="E30:E31"/>
    <mergeCell ref="L42:M42"/>
    <mergeCell ref="J30:J31"/>
    <mergeCell ref="K30:K31"/>
    <mergeCell ref="L30:L31"/>
    <mergeCell ref="M30:M31"/>
    <mergeCell ref="N30:N31"/>
  </mergeCells>
  <printOptions/>
  <pageMargins left="0.75" right="0.75" top="1" bottom="1" header="0.5" footer="0.5"/>
  <pageSetup horizontalDpi="600" verticalDpi="600" orientation="portrait" paperSize="9" r:id="rId1"/>
  <rowBreaks count="1" manualBreakCount="1">
    <brk id="55" max="255" man="1"/>
  </rowBreaks>
</worksheet>
</file>

<file path=xl/worksheets/sheet6.xml><?xml version="1.0" encoding="utf-8"?>
<worksheet xmlns="http://schemas.openxmlformats.org/spreadsheetml/2006/main" xmlns:r="http://schemas.openxmlformats.org/officeDocument/2006/relationships">
  <sheetPr>
    <tabColor indexed="42"/>
  </sheetPr>
  <dimension ref="A1:I104"/>
  <sheetViews>
    <sheetView zoomScale="75" zoomScaleNormal="75"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6.125" style="215" bestFit="1" customWidth="1"/>
    <col min="2" max="2" width="16.625" style="203" hidden="1" customWidth="1"/>
    <col min="3" max="3" width="16.625" style="203" customWidth="1"/>
    <col min="4" max="4" width="16.625" style="203" hidden="1" customWidth="1"/>
    <col min="5" max="5" width="16.625" style="203" customWidth="1"/>
    <col min="6" max="6" width="16.625" style="203" hidden="1" customWidth="1"/>
    <col min="7" max="7" width="16.625" style="217" customWidth="1"/>
    <col min="8" max="8" width="12.625" style="217" customWidth="1"/>
    <col min="9" max="9" width="30.625" style="2" customWidth="1"/>
    <col min="10" max="16384" width="9.00390625" style="215" customWidth="1"/>
  </cols>
  <sheetData>
    <row r="1" spans="1:9" ht="15.75">
      <c r="A1" s="216"/>
      <c r="B1" s="206" t="s">
        <v>1597</v>
      </c>
      <c r="C1" s="206" t="s">
        <v>1598</v>
      </c>
      <c r="D1" s="206" t="s">
        <v>1599</v>
      </c>
      <c r="E1" s="206" t="s">
        <v>1600</v>
      </c>
      <c r="F1" s="206" t="s">
        <v>1601</v>
      </c>
      <c r="G1" s="206" t="s">
        <v>1602</v>
      </c>
      <c r="H1" s="207" t="s">
        <v>479</v>
      </c>
      <c r="I1" s="58" t="s">
        <v>666</v>
      </c>
    </row>
    <row r="2" spans="1:9" ht="15">
      <c r="A2" s="328" t="s">
        <v>981</v>
      </c>
      <c r="B2" s="306"/>
      <c r="C2" s="306"/>
      <c r="D2" s="306"/>
      <c r="E2" s="306"/>
      <c r="F2" s="306"/>
      <c r="G2" s="306"/>
      <c r="H2" s="307"/>
      <c r="I2" s="72"/>
    </row>
    <row r="3" spans="1:9" ht="15.75">
      <c r="A3" s="210" t="s">
        <v>1129</v>
      </c>
      <c r="B3" s="209" t="s">
        <v>1130</v>
      </c>
      <c r="C3" s="209" t="s">
        <v>1130</v>
      </c>
      <c r="D3" s="209" t="s">
        <v>1130</v>
      </c>
      <c r="E3" s="209" t="s">
        <v>1130</v>
      </c>
      <c r="F3" s="209" t="s">
        <v>1130</v>
      </c>
      <c r="G3" s="209" t="s">
        <v>1130</v>
      </c>
      <c r="H3" s="209"/>
      <c r="I3" s="9" t="s">
        <v>1130</v>
      </c>
    </row>
    <row r="4" spans="1:9" ht="15">
      <c r="A4" s="230" t="s">
        <v>122</v>
      </c>
      <c r="B4" s="59" t="s">
        <v>1132</v>
      </c>
      <c r="C4" s="59" t="s">
        <v>1132</v>
      </c>
      <c r="D4" s="59" t="s">
        <v>1132</v>
      </c>
      <c r="E4" s="59" t="s">
        <v>1132</v>
      </c>
      <c r="F4" s="59" t="s">
        <v>1132</v>
      </c>
      <c r="G4" s="59" t="s">
        <v>1132</v>
      </c>
      <c r="H4" s="59" t="s">
        <v>481</v>
      </c>
      <c r="I4" s="5" t="s">
        <v>1132</v>
      </c>
    </row>
    <row r="5" spans="1:9" ht="15">
      <c r="A5" s="230" t="s">
        <v>124</v>
      </c>
      <c r="B5" s="59" t="s">
        <v>1423</v>
      </c>
      <c r="C5" s="59" t="s">
        <v>1423</v>
      </c>
      <c r="D5" s="59" t="s">
        <v>1423</v>
      </c>
      <c r="E5" s="59" t="s">
        <v>1423</v>
      </c>
      <c r="F5" s="59" t="s">
        <v>1423</v>
      </c>
      <c r="G5" s="59" t="s">
        <v>1423</v>
      </c>
      <c r="H5" s="59" t="s">
        <v>481</v>
      </c>
      <c r="I5" s="5" t="s">
        <v>1423</v>
      </c>
    </row>
    <row r="6" spans="1:9" ht="15">
      <c r="A6" s="230" t="s">
        <v>127</v>
      </c>
      <c r="B6" s="204" t="s">
        <v>217</v>
      </c>
      <c r="C6" s="204" t="s">
        <v>217</v>
      </c>
      <c r="D6" s="204" t="s">
        <v>217</v>
      </c>
      <c r="E6" s="204" t="s">
        <v>217</v>
      </c>
      <c r="F6" s="204" t="s">
        <v>217</v>
      </c>
      <c r="G6" s="204" t="s">
        <v>217</v>
      </c>
      <c r="H6" s="204" t="s">
        <v>505</v>
      </c>
      <c r="I6" s="253" t="s">
        <v>634</v>
      </c>
    </row>
    <row r="7" spans="1:9" ht="15">
      <c r="A7" s="230" t="s">
        <v>129</v>
      </c>
      <c r="B7" s="59" t="s">
        <v>130</v>
      </c>
      <c r="C7" s="59" t="s">
        <v>130</v>
      </c>
      <c r="D7" s="59" t="s">
        <v>130</v>
      </c>
      <c r="E7" s="59" t="s">
        <v>130</v>
      </c>
      <c r="F7" s="59" t="s">
        <v>130</v>
      </c>
      <c r="G7" s="59" t="s">
        <v>130</v>
      </c>
      <c r="H7" s="204" t="s">
        <v>505</v>
      </c>
      <c r="I7" s="5" t="s">
        <v>130</v>
      </c>
    </row>
    <row r="8" spans="1:9" ht="15">
      <c r="A8" s="230" t="s">
        <v>133</v>
      </c>
      <c r="B8" s="59" t="s">
        <v>218</v>
      </c>
      <c r="C8" s="59" t="s">
        <v>218</v>
      </c>
      <c r="D8" s="59" t="s">
        <v>218</v>
      </c>
      <c r="E8" s="59" t="s">
        <v>218</v>
      </c>
      <c r="F8" s="59" t="s">
        <v>218</v>
      </c>
      <c r="G8" s="59" t="s">
        <v>218</v>
      </c>
      <c r="H8" s="59" t="s">
        <v>507</v>
      </c>
      <c r="I8" s="5" t="s">
        <v>635</v>
      </c>
    </row>
    <row r="9" spans="1:9" ht="30.75">
      <c r="A9" s="230" t="s">
        <v>135</v>
      </c>
      <c r="B9" s="213" t="s">
        <v>219</v>
      </c>
      <c r="C9" s="213" t="s">
        <v>219</v>
      </c>
      <c r="D9" s="212" t="s">
        <v>220</v>
      </c>
      <c r="E9" s="212" t="s">
        <v>220</v>
      </c>
      <c r="F9" s="212" t="s">
        <v>220</v>
      </c>
      <c r="G9" s="212" t="s">
        <v>220</v>
      </c>
      <c r="H9" s="59" t="s">
        <v>506</v>
      </c>
      <c r="I9" s="255" t="s">
        <v>636</v>
      </c>
    </row>
    <row r="10" spans="1:9" ht="15">
      <c r="A10" s="230" t="s">
        <v>137</v>
      </c>
      <c r="B10" s="204" t="s">
        <v>221</v>
      </c>
      <c r="C10" s="204" t="s">
        <v>221</v>
      </c>
      <c r="D10" s="204" t="s">
        <v>221</v>
      </c>
      <c r="E10" s="204" t="s">
        <v>221</v>
      </c>
      <c r="F10" s="204" t="s">
        <v>221</v>
      </c>
      <c r="G10" s="204" t="s">
        <v>221</v>
      </c>
      <c r="H10" s="59" t="s">
        <v>507</v>
      </c>
      <c r="I10" s="256" t="s">
        <v>1469</v>
      </c>
    </row>
    <row r="11" spans="1:9" ht="15">
      <c r="A11" s="230" t="s">
        <v>139</v>
      </c>
      <c r="B11" s="204" t="s">
        <v>222</v>
      </c>
      <c r="C11" s="204" t="s">
        <v>222</v>
      </c>
      <c r="D11" s="204" t="s">
        <v>222</v>
      </c>
      <c r="E11" s="204" t="s">
        <v>222</v>
      </c>
      <c r="F11" s="204" t="s">
        <v>222</v>
      </c>
      <c r="G11" s="204" t="s">
        <v>222</v>
      </c>
      <c r="H11" s="59" t="s">
        <v>507</v>
      </c>
      <c r="I11" s="256" t="s">
        <v>1515</v>
      </c>
    </row>
    <row r="12" spans="1:9" ht="15">
      <c r="A12" s="230" t="s">
        <v>142</v>
      </c>
      <c r="B12" s="59" t="s">
        <v>1221</v>
      </c>
      <c r="C12" s="59" t="s">
        <v>1221</v>
      </c>
      <c r="D12" s="59" t="s">
        <v>1221</v>
      </c>
      <c r="E12" s="59" t="s">
        <v>1221</v>
      </c>
      <c r="F12" s="59" t="s">
        <v>1221</v>
      </c>
      <c r="G12" s="59" t="s">
        <v>1221</v>
      </c>
      <c r="H12" s="59" t="s">
        <v>481</v>
      </c>
      <c r="I12" s="5" t="s">
        <v>1221</v>
      </c>
    </row>
    <row r="13" spans="1:9" ht="15">
      <c r="A13" s="230" t="s">
        <v>144</v>
      </c>
      <c r="B13" s="59" t="s">
        <v>145</v>
      </c>
      <c r="C13" s="59" t="s">
        <v>145</v>
      </c>
      <c r="D13" s="59" t="s">
        <v>145</v>
      </c>
      <c r="E13" s="59" t="s">
        <v>145</v>
      </c>
      <c r="F13" s="59" t="s">
        <v>145</v>
      </c>
      <c r="G13" s="59" t="s">
        <v>145</v>
      </c>
      <c r="H13" s="59" t="s">
        <v>483</v>
      </c>
      <c r="I13" s="5" t="s">
        <v>637</v>
      </c>
    </row>
    <row r="14" spans="1:9" ht="15">
      <c r="A14" s="230" t="s">
        <v>147</v>
      </c>
      <c r="B14" s="59" t="s">
        <v>223</v>
      </c>
      <c r="C14" s="59" t="s">
        <v>223</v>
      </c>
      <c r="D14" s="59" t="s">
        <v>223</v>
      </c>
      <c r="E14" s="59" t="s">
        <v>223</v>
      </c>
      <c r="F14" s="59" t="s">
        <v>223</v>
      </c>
      <c r="G14" s="59" t="s">
        <v>223</v>
      </c>
      <c r="H14" s="59" t="s">
        <v>506</v>
      </c>
      <c r="I14" s="5" t="s">
        <v>1544</v>
      </c>
    </row>
    <row r="15" spans="1:9" ht="15">
      <c r="A15" s="230" t="s">
        <v>149</v>
      </c>
      <c r="B15" s="59" t="s">
        <v>150</v>
      </c>
      <c r="C15" s="59" t="s">
        <v>150</v>
      </c>
      <c r="D15" s="59" t="s">
        <v>150</v>
      </c>
      <c r="E15" s="59" t="s">
        <v>150</v>
      </c>
      <c r="F15" s="59" t="s">
        <v>150</v>
      </c>
      <c r="G15" s="59" t="s">
        <v>150</v>
      </c>
      <c r="H15" s="59" t="s">
        <v>507</v>
      </c>
      <c r="I15" s="5" t="s">
        <v>638</v>
      </c>
    </row>
    <row r="16" spans="1:9" ht="15">
      <c r="A16" s="230" t="s">
        <v>153</v>
      </c>
      <c r="B16" s="59" t="s">
        <v>154</v>
      </c>
      <c r="C16" s="59" t="s">
        <v>154</v>
      </c>
      <c r="D16" s="59" t="s">
        <v>154</v>
      </c>
      <c r="E16" s="59" t="s">
        <v>154</v>
      </c>
      <c r="F16" s="59" t="s">
        <v>154</v>
      </c>
      <c r="G16" s="59" t="s">
        <v>154</v>
      </c>
      <c r="H16" s="59" t="s">
        <v>508</v>
      </c>
      <c r="I16" s="257" t="s">
        <v>639</v>
      </c>
    </row>
    <row r="17" spans="1:9" ht="15">
      <c r="A17" s="230" t="s">
        <v>156</v>
      </c>
      <c r="B17" s="59" t="s">
        <v>157</v>
      </c>
      <c r="C17" s="59" t="s">
        <v>157</v>
      </c>
      <c r="D17" s="59" t="s">
        <v>157</v>
      </c>
      <c r="E17" s="59" t="s">
        <v>157</v>
      </c>
      <c r="F17" s="59" t="s">
        <v>157</v>
      </c>
      <c r="G17" s="59" t="s">
        <v>157</v>
      </c>
      <c r="H17" s="59" t="s">
        <v>508</v>
      </c>
      <c r="I17" s="257" t="s">
        <v>640</v>
      </c>
    </row>
    <row r="18" spans="1:9" ht="15">
      <c r="A18" s="230" t="s">
        <v>159</v>
      </c>
      <c r="B18" s="59" t="s">
        <v>160</v>
      </c>
      <c r="C18" s="59" t="s">
        <v>160</v>
      </c>
      <c r="D18" s="59" t="s">
        <v>160</v>
      </c>
      <c r="E18" s="59" t="s">
        <v>160</v>
      </c>
      <c r="F18" s="59" t="s">
        <v>160</v>
      </c>
      <c r="G18" s="59" t="s">
        <v>160</v>
      </c>
      <c r="H18" s="59" t="s">
        <v>508</v>
      </c>
      <c r="I18" s="257" t="s">
        <v>641</v>
      </c>
    </row>
    <row r="19" spans="1:9" ht="15">
      <c r="A19" s="230" t="s">
        <v>163</v>
      </c>
      <c r="B19" s="59" t="s">
        <v>164</v>
      </c>
      <c r="C19" s="59" t="s">
        <v>164</v>
      </c>
      <c r="D19" s="59" t="s">
        <v>164</v>
      </c>
      <c r="E19" s="59" t="s">
        <v>164</v>
      </c>
      <c r="F19" s="59" t="s">
        <v>164</v>
      </c>
      <c r="G19" s="59" t="s">
        <v>164</v>
      </c>
      <c r="H19" s="59" t="s">
        <v>508</v>
      </c>
      <c r="I19" s="257" t="s">
        <v>642</v>
      </c>
    </row>
    <row r="20" spans="1:9" ht="15">
      <c r="A20" s="230" t="s">
        <v>167</v>
      </c>
      <c r="B20" s="59" t="s">
        <v>1132</v>
      </c>
      <c r="C20" s="59" t="s">
        <v>1132</v>
      </c>
      <c r="D20" s="59" t="s">
        <v>1132</v>
      </c>
      <c r="E20" s="59" t="s">
        <v>1132</v>
      </c>
      <c r="F20" s="59" t="s">
        <v>1132</v>
      </c>
      <c r="G20" s="59" t="s">
        <v>1132</v>
      </c>
      <c r="H20" s="59" t="s">
        <v>481</v>
      </c>
      <c r="I20" s="5" t="s">
        <v>1132</v>
      </c>
    </row>
    <row r="21" spans="1:9" ht="15">
      <c r="A21" s="230" t="s">
        <v>169</v>
      </c>
      <c r="B21" s="59" t="s">
        <v>1424</v>
      </c>
      <c r="C21" s="59" t="s">
        <v>1424</v>
      </c>
      <c r="D21" s="59" t="s">
        <v>1424</v>
      </c>
      <c r="E21" s="59" t="s">
        <v>1424</v>
      </c>
      <c r="F21" s="59" t="s">
        <v>1424</v>
      </c>
      <c r="G21" s="59" t="s">
        <v>1424</v>
      </c>
      <c r="H21" s="59" t="s">
        <v>508</v>
      </c>
      <c r="I21" s="257" t="s">
        <v>643</v>
      </c>
    </row>
    <row r="22" spans="1:9" ht="15">
      <c r="A22" s="230" t="s">
        <v>172</v>
      </c>
      <c r="B22" s="59" t="s">
        <v>173</v>
      </c>
      <c r="C22" s="59" t="s">
        <v>173</v>
      </c>
      <c r="D22" s="59" t="s">
        <v>173</v>
      </c>
      <c r="E22" s="59" t="s">
        <v>173</v>
      </c>
      <c r="F22" s="59" t="s">
        <v>173</v>
      </c>
      <c r="G22" s="59" t="s">
        <v>173</v>
      </c>
      <c r="H22" s="59" t="s">
        <v>508</v>
      </c>
      <c r="I22" s="257" t="s">
        <v>644</v>
      </c>
    </row>
    <row r="23" spans="1:9" ht="15">
      <c r="A23" s="230" t="s">
        <v>176</v>
      </c>
      <c r="B23" s="59" t="s">
        <v>177</v>
      </c>
      <c r="C23" s="59" t="s">
        <v>177</v>
      </c>
      <c r="D23" s="59" t="s">
        <v>177</v>
      </c>
      <c r="E23" s="59" t="s">
        <v>177</v>
      </c>
      <c r="F23" s="59" t="s">
        <v>177</v>
      </c>
      <c r="G23" s="59" t="s">
        <v>177</v>
      </c>
      <c r="H23" s="59" t="s">
        <v>508</v>
      </c>
      <c r="I23" s="257" t="s">
        <v>645</v>
      </c>
    </row>
    <row r="24" spans="1:9" ht="15">
      <c r="A24" s="230" t="s">
        <v>180</v>
      </c>
      <c r="B24" s="213" t="s">
        <v>1515</v>
      </c>
      <c r="C24" s="213" t="s">
        <v>1515</v>
      </c>
      <c r="D24" s="212" t="s">
        <v>224</v>
      </c>
      <c r="E24" s="212" t="s">
        <v>224</v>
      </c>
      <c r="F24" s="212" t="s">
        <v>224</v>
      </c>
      <c r="G24" s="212" t="s">
        <v>224</v>
      </c>
      <c r="H24" s="59" t="s">
        <v>506</v>
      </c>
      <c r="I24" s="5" t="s">
        <v>1545</v>
      </c>
    </row>
    <row r="25" spans="1:9" ht="15">
      <c r="A25" s="230" t="s">
        <v>182</v>
      </c>
      <c r="B25" s="59" t="s">
        <v>1425</v>
      </c>
      <c r="C25" s="59" t="s">
        <v>1425</v>
      </c>
      <c r="D25" s="59" t="s">
        <v>1425</v>
      </c>
      <c r="E25" s="59" t="s">
        <v>1425</v>
      </c>
      <c r="F25" s="59" t="s">
        <v>1425</v>
      </c>
      <c r="G25" s="59" t="s">
        <v>1425</v>
      </c>
      <c r="H25" s="59" t="s">
        <v>508</v>
      </c>
      <c r="I25" s="257" t="s">
        <v>646</v>
      </c>
    </row>
    <row r="26" spans="1:9" ht="15">
      <c r="A26" s="230" t="s">
        <v>185</v>
      </c>
      <c r="B26" s="59" t="s">
        <v>186</v>
      </c>
      <c r="C26" s="59" t="s">
        <v>186</v>
      </c>
      <c r="D26" s="59" t="s">
        <v>186</v>
      </c>
      <c r="E26" s="59" t="s">
        <v>186</v>
      </c>
      <c r="F26" s="59" t="s">
        <v>186</v>
      </c>
      <c r="G26" s="59" t="s">
        <v>186</v>
      </c>
      <c r="H26" s="59" t="s">
        <v>508</v>
      </c>
      <c r="I26" s="257" t="s">
        <v>647</v>
      </c>
    </row>
    <row r="27" spans="1:9" ht="15">
      <c r="A27" s="230" t="s">
        <v>188</v>
      </c>
      <c r="B27" s="59" t="s">
        <v>189</v>
      </c>
      <c r="C27" s="59" t="s">
        <v>189</v>
      </c>
      <c r="D27" s="59" t="s">
        <v>189</v>
      </c>
      <c r="E27" s="59" t="s">
        <v>189</v>
      </c>
      <c r="F27" s="59" t="s">
        <v>189</v>
      </c>
      <c r="G27" s="59" t="s">
        <v>189</v>
      </c>
      <c r="H27" s="59" t="s">
        <v>508</v>
      </c>
      <c r="I27" s="257" t="s">
        <v>648</v>
      </c>
    </row>
    <row r="28" spans="1:9" ht="15">
      <c r="A28" s="230" t="s">
        <v>192</v>
      </c>
      <c r="B28" s="59" t="s">
        <v>1221</v>
      </c>
      <c r="C28" s="59" t="s">
        <v>1221</v>
      </c>
      <c r="D28" s="59" t="s">
        <v>1221</v>
      </c>
      <c r="E28" s="59" t="s">
        <v>1221</v>
      </c>
      <c r="F28" s="59" t="s">
        <v>1221</v>
      </c>
      <c r="G28" s="59" t="s">
        <v>1221</v>
      </c>
      <c r="H28" s="59" t="s">
        <v>481</v>
      </c>
      <c r="I28" s="5" t="s">
        <v>1221</v>
      </c>
    </row>
    <row r="29" spans="1:9" ht="15">
      <c r="A29" s="230" t="s">
        <v>889</v>
      </c>
      <c r="B29" s="59" t="s">
        <v>890</v>
      </c>
      <c r="C29" s="59" t="s">
        <v>890</v>
      </c>
      <c r="D29" s="59" t="s">
        <v>890</v>
      </c>
      <c r="E29" s="59" t="s">
        <v>890</v>
      </c>
      <c r="F29" s="59" t="s">
        <v>890</v>
      </c>
      <c r="G29" s="59" t="s">
        <v>890</v>
      </c>
      <c r="H29" s="59" t="s">
        <v>508</v>
      </c>
      <c r="I29" s="257" t="s">
        <v>649</v>
      </c>
    </row>
    <row r="30" spans="1:9" ht="15">
      <c r="A30" s="230" t="s">
        <v>893</v>
      </c>
      <c r="B30" s="59" t="s">
        <v>894</v>
      </c>
      <c r="C30" s="59" t="s">
        <v>894</v>
      </c>
      <c r="D30" s="59" t="s">
        <v>894</v>
      </c>
      <c r="E30" s="59" t="s">
        <v>894</v>
      </c>
      <c r="F30" s="59" t="s">
        <v>894</v>
      </c>
      <c r="G30" s="59" t="s">
        <v>894</v>
      </c>
      <c r="H30" s="59" t="s">
        <v>508</v>
      </c>
      <c r="I30" s="257" t="s">
        <v>650</v>
      </c>
    </row>
    <row r="31" spans="1:9" ht="15">
      <c r="A31" s="230" t="s">
        <v>897</v>
      </c>
      <c r="B31" s="59" t="s">
        <v>898</v>
      </c>
      <c r="C31" s="59" t="s">
        <v>898</v>
      </c>
      <c r="D31" s="59" t="s">
        <v>898</v>
      </c>
      <c r="E31" s="59" t="s">
        <v>898</v>
      </c>
      <c r="F31" s="59" t="s">
        <v>898</v>
      </c>
      <c r="G31" s="59" t="s">
        <v>898</v>
      </c>
      <c r="H31" s="59" t="s">
        <v>508</v>
      </c>
      <c r="I31" s="257" t="s">
        <v>651</v>
      </c>
    </row>
    <row r="32" spans="1:9" ht="15">
      <c r="A32" s="230" t="s">
        <v>901</v>
      </c>
      <c r="B32" s="59" t="s">
        <v>902</v>
      </c>
      <c r="C32" s="59" t="s">
        <v>902</v>
      </c>
      <c r="D32" s="59" t="s">
        <v>902</v>
      </c>
      <c r="E32" s="59" t="s">
        <v>902</v>
      </c>
      <c r="F32" s="59" t="s">
        <v>902</v>
      </c>
      <c r="G32" s="59" t="s">
        <v>902</v>
      </c>
      <c r="H32" s="59" t="s">
        <v>508</v>
      </c>
      <c r="I32" s="257" t="s">
        <v>652</v>
      </c>
    </row>
    <row r="33" spans="1:9" ht="15">
      <c r="A33" s="230" t="s">
        <v>905</v>
      </c>
      <c r="B33" s="59" t="s">
        <v>906</v>
      </c>
      <c r="C33" s="59" t="s">
        <v>906</v>
      </c>
      <c r="D33" s="59" t="s">
        <v>906</v>
      </c>
      <c r="E33" s="59" t="s">
        <v>906</v>
      </c>
      <c r="F33" s="59" t="s">
        <v>906</v>
      </c>
      <c r="G33" s="59" t="s">
        <v>906</v>
      </c>
      <c r="H33" s="59" t="s">
        <v>508</v>
      </c>
      <c r="I33" s="257" t="s">
        <v>653</v>
      </c>
    </row>
    <row r="34" spans="1:9" ht="15">
      <c r="A34" s="230" t="s">
        <v>909</v>
      </c>
      <c r="B34" s="59" t="s">
        <v>910</v>
      </c>
      <c r="C34" s="59" t="s">
        <v>910</v>
      </c>
      <c r="D34" s="59" t="s">
        <v>910</v>
      </c>
      <c r="E34" s="59" t="s">
        <v>910</v>
      </c>
      <c r="F34" s="59" t="s">
        <v>910</v>
      </c>
      <c r="G34" s="59" t="s">
        <v>910</v>
      </c>
      <c r="H34" s="59" t="s">
        <v>508</v>
      </c>
      <c r="I34" s="257" t="s">
        <v>654</v>
      </c>
    </row>
    <row r="35" spans="1:9" ht="15">
      <c r="A35" s="230" t="s">
        <v>913</v>
      </c>
      <c r="B35" s="59" t="s">
        <v>914</v>
      </c>
      <c r="C35" s="59" t="s">
        <v>914</v>
      </c>
      <c r="D35" s="59" t="s">
        <v>914</v>
      </c>
      <c r="E35" s="59" t="s">
        <v>914</v>
      </c>
      <c r="F35" s="59" t="s">
        <v>914</v>
      </c>
      <c r="G35" s="59" t="s">
        <v>914</v>
      </c>
      <c r="H35" s="59" t="s">
        <v>508</v>
      </c>
      <c r="I35" s="257" t="s">
        <v>655</v>
      </c>
    </row>
    <row r="36" spans="1:9" ht="15">
      <c r="A36" s="230" t="s">
        <v>917</v>
      </c>
      <c r="B36" s="59" t="s">
        <v>1132</v>
      </c>
      <c r="C36" s="59" t="s">
        <v>1132</v>
      </c>
      <c r="D36" s="59" t="s">
        <v>1132</v>
      </c>
      <c r="E36" s="59" t="s">
        <v>1132</v>
      </c>
      <c r="F36" s="59" t="s">
        <v>1132</v>
      </c>
      <c r="G36" s="59" t="s">
        <v>1132</v>
      </c>
      <c r="H36" s="59" t="s">
        <v>481</v>
      </c>
      <c r="I36" s="5" t="s">
        <v>1132</v>
      </c>
    </row>
    <row r="37" spans="1:9" ht="15">
      <c r="A37" s="230" t="s">
        <v>919</v>
      </c>
      <c r="B37" s="59" t="s">
        <v>920</v>
      </c>
      <c r="C37" s="59" t="s">
        <v>920</v>
      </c>
      <c r="D37" s="59" t="s">
        <v>920</v>
      </c>
      <c r="E37" s="59" t="s">
        <v>920</v>
      </c>
      <c r="F37" s="59" t="s">
        <v>920</v>
      </c>
      <c r="G37" s="59" t="s">
        <v>920</v>
      </c>
      <c r="H37" s="59" t="s">
        <v>508</v>
      </c>
      <c r="I37" s="257" t="s">
        <v>656</v>
      </c>
    </row>
    <row r="38" spans="1:9" ht="15">
      <c r="A38" s="230" t="s">
        <v>923</v>
      </c>
      <c r="B38" s="59" t="s">
        <v>924</v>
      </c>
      <c r="C38" s="59" t="s">
        <v>924</v>
      </c>
      <c r="D38" s="59" t="s">
        <v>924</v>
      </c>
      <c r="E38" s="59" t="s">
        <v>924</v>
      </c>
      <c r="F38" s="59" t="s">
        <v>924</v>
      </c>
      <c r="G38" s="59" t="s">
        <v>924</v>
      </c>
      <c r="H38" s="59" t="s">
        <v>508</v>
      </c>
      <c r="I38" s="257" t="s">
        <v>657</v>
      </c>
    </row>
    <row r="39" spans="1:9" ht="15">
      <c r="A39" s="230" t="s">
        <v>927</v>
      </c>
      <c r="B39" s="59" t="s">
        <v>928</v>
      </c>
      <c r="C39" s="59" t="s">
        <v>928</v>
      </c>
      <c r="D39" s="59" t="s">
        <v>928</v>
      </c>
      <c r="E39" s="59" t="s">
        <v>928</v>
      </c>
      <c r="F39" s="59" t="s">
        <v>928</v>
      </c>
      <c r="G39" s="59" t="s">
        <v>928</v>
      </c>
      <c r="H39" s="59" t="s">
        <v>508</v>
      </c>
      <c r="I39" s="257" t="s">
        <v>658</v>
      </c>
    </row>
    <row r="40" spans="1:9" ht="15">
      <c r="A40" s="230" t="s">
        <v>931</v>
      </c>
      <c r="B40" s="59" t="s">
        <v>932</v>
      </c>
      <c r="C40" s="59" t="s">
        <v>932</v>
      </c>
      <c r="D40" s="59" t="s">
        <v>932</v>
      </c>
      <c r="E40" s="59" t="s">
        <v>932</v>
      </c>
      <c r="F40" s="59" t="s">
        <v>932</v>
      </c>
      <c r="G40" s="59" t="s">
        <v>932</v>
      </c>
      <c r="H40" s="59" t="s">
        <v>508</v>
      </c>
      <c r="I40" s="257" t="s">
        <v>659</v>
      </c>
    </row>
    <row r="41" spans="1:9" ht="15">
      <c r="A41" s="230" t="s">
        <v>935</v>
      </c>
      <c r="B41" s="59" t="s">
        <v>936</v>
      </c>
      <c r="C41" s="59" t="s">
        <v>936</v>
      </c>
      <c r="D41" s="59" t="s">
        <v>936</v>
      </c>
      <c r="E41" s="59" t="s">
        <v>936</v>
      </c>
      <c r="F41" s="59" t="s">
        <v>936</v>
      </c>
      <c r="G41" s="59" t="s">
        <v>936</v>
      </c>
      <c r="H41" s="59" t="s">
        <v>508</v>
      </c>
      <c r="I41" s="257" t="s">
        <v>660</v>
      </c>
    </row>
    <row r="42" spans="1:9" ht="15">
      <c r="A42" s="230" t="s">
        <v>939</v>
      </c>
      <c r="B42" s="59" t="s">
        <v>940</v>
      </c>
      <c r="C42" s="59" t="s">
        <v>940</v>
      </c>
      <c r="D42" s="59" t="s">
        <v>940</v>
      </c>
      <c r="E42" s="59" t="s">
        <v>940</v>
      </c>
      <c r="F42" s="59" t="s">
        <v>940</v>
      </c>
      <c r="G42" s="59" t="s">
        <v>940</v>
      </c>
      <c r="H42" s="59" t="s">
        <v>508</v>
      </c>
      <c r="I42" s="257" t="s">
        <v>661</v>
      </c>
    </row>
    <row r="43" spans="1:9" ht="15">
      <c r="A43" s="230" t="s">
        <v>943</v>
      </c>
      <c r="B43" s="59" t="s">
        <v>944</v>
      </c>
      <c r="C43" s="59" t="s">
        <v>944</v>
      </c>
      <c r="D43" s="59" t="s">
        <v>944</v>
      </c>
      <c r="E43" s="59" t="s">
        <v>944</v>
      </c>
      <c r="F43" s="59" t="s">
        <v>944</v>
      </c>
      <c r="G43" s="59" t="s">
        <v>944</v>
      </c>
      <c r="H43" s="59" t="s">
        <v>508</v>
      </c>
      <c r="I43" s="257" t="s">
        <v>662</v>
      </c>
    </row>
    <row r="44" spans="1:9" ht="15">
      <c r="A44" s="230" t="s">
        <v>947</v>
      </c>
      <c r="B44" s="59" t="s">
        <v>1221</v>
      </c>
      <c r="C44" s="59" t="s">
        <v>1221</v>
      </c>
      <c r="D44" s="59" t="s">
        <v>1221</v>
      </c>
      <c r="E44" s="59" t="s">
        <v>1221</v>
      </c>
      <c r="F44" s="59" t="s">
        <v>1221</v>
      </c>
      <c r="G44" s="59" t="s">
        <v>1221</v>
      </c>
      <c r="H44" s="59" t="s">
        <v>481</v>
      </c>
      <c r="I44" s="5" t="s">
        <v>1221</v>
      </c>
    </row>
    <row r="45" spans="1:9" ht="15">
      <c r="A45" s="230" t="s">
        <v>949</v>
      </c>
      <c r="B45" s="59" t="s">
        <v>950</v>
      </c>
      <c r="C45" s="59" t="s">
        <v>950</v>
      </c>
      <c r="D45" s="59" t="s">
        <v>950</v>
      </c>
      <c r="E45" s="59" t="s">
        <v>950</v>
      </c>
      <c r="F45" s="59" t="s">
        <v>950</v>
      </c>
      <c r="G45" s="59" t="s">
        <v>950</v>
      </c>
      <c r="H45" s="59" t="s">
        <v>508</v>
      </c>
      <c r="I45" s="257" t="s">
        <v>663</v>
      </c>
    </row>
    <row r="46" spans="1:9" ht="15">
      <c r="A46" s="230" t="s">
        <v>953</v>
      </c>
      <c r="B46" s="59" t="s">
        <v>954</v>
      </c>
      <c r="C46" s="59" t="s">
        <v>954</v>
      </c>
      <c r="D46" s="59" t="s">
        <v>954</v>
      </c>
      <c r="E46" s="59" t="s">
        <v>954</v>
      </c>
      <c r="F46" s="59" t="s">
        <v>954</v>
      </c>
      <c r="G46" s="59" t="s">
        <v>954</v>
      </c>
      <c r="H46" s="59" t="s">
        <v>508</v>
      </c>
      <c r="I46" s="257" t="s">
        <v>664</v>
      </c>
    </row>
    <row r="47" spans="1:9" ht="15">
      <c r="A47" s="230" t="s">
        <v>957</v>
      </c>
      <c r="B47" s="59" t="s">
        <v>958</v>
      </c>
      <c r="C47" s="59" t="s">
        <v>958</v>
      </c>
      <c r="D47" s="59" t="s">
        <v>958</v>
      </c>
      <c r="E47" s="59" t="s">
        <v>958</v>
      </c>
      <c r="F47" s="59" t="s">
        <v>958</v>
      </c>
      <c r="G47" s="59" t="s">
        <v>958</v>
      </c>
      <c r="H47" s="59" t="s">
        <v>508</v>
      </c>
      <c r="I47" s="257" t="s">
        <v>665</v>
      </c>
    </row>
    <row r="48" spans="1:9" ht="15">
      <c r="A48" s="230" t="s">
        <v>961</v>
      </c>
      <c r="B48" s="213" t="s">
        <v>1515</v>
      </c>
      <c r="C48" s="213" t="s">
        <v>1515</v>
      </c>
      <c r="D48" s="212" t="s">
        <v>225</v>
      </c>
      <c r="E48" s="212" t="s">
        <v>225</v>
      </c>
      <c r="F48" s="212" t="s">
        <v>225</v>
      </c>
      <c r="G48" s="212" t="s">
        <v>225</v>
      </c>
      <c r="H48" s="59" t="s">
        <v>506</v>
      </c>
      <c r="I48" s="5" t="s">
        <v>1546</v>
      </c>
    </row>
    <row r="49" spans="1:9" ht="15">
      <c r="A49" s="230" t="s">
        <v>963</v>
      </c>
      <c r="B49" s="59" t="s">
        <v>964</v>
      </c>
      <c r="C49" s="59" t="s">
        <v>964</v>
      </c>
      <c r="D49" s="59" t="s">
        <v>964</v>
      </c>
      <c r="E49" s="59" t="s">
        <v>964</v>
      </c>
      <c r="F49" s="59" t="s">
        <v>964</v>
      </c>
      <c r="G49" s="59" t="s">
        <v>964</v>
      </c>
      <c r="H49" s="59" t="s">
        <v>509</v>
      </c>
      <c r="I49" s="5" t="s">
        <v>964</v>
      </c>
    </row>
    <row r="50" spans="1:9" ht="15">
      <c r="A50" s="230" t="s">
        <v>967</v>
      </c>
      <c r="B50" s="59" t="s">
        <v>968</v>
      </c>
      <c r="C50" s="59" t="s">
        <v>968</v>
      </c>
      <c r="D50" s="59" t="s">
        <v>968</v>
      </c>
      <c r="E50" s="59" t="s">
        <v>968</v>
      </c>
      <c r="F50" s="59" t="s">
        <v>968</v>
      </c>
      <c r="G50" s="59" t="s">
        <v>968</v>
      </c>
      <c r="H50" s="59" t="s">
        <v>509</v>
      </c>
      <c r="I50" s="5" t="s">
        <v>968</v>
      </c>
    </row>
    <row r="51" spans="1:9" ht="15">
      <c r="A51" s="230" t="s">
        <v>971</v>
      </c>
      <c r="B51" s="59" t="s">
        <v>972</v>
      </c>
      <c r="C51" s="59" t="s">
        <v>972</v>
      </c>
      <c r="D51" s="59" t="s">
        <v>972</v>
      </c>
      <c r="E51" s="59" t="s">
        <v>972</v>
      </c>
      <c r="F51" s="59" t="s">
        <v>972</v>
      </c>
      <c r="G51" s="59" t="s">
        <v>972</v>
      </c>
      <c r="H51" s="59" t="s">
        <v>509</v>
      </c>
      <c r="I51" s="5" t="s">
        <v>972</v>
      </c>
    </row>
    <row r="52" spans="1:9" ht="15">
      <c r="A52" s="230" t="s">
        <v>975</v>
      </c>
      <c r="B52" s="59" t="s">
        <v>976</v>
      </c>
      <c r="C52" s="59" t="s">
        <v>976</v>
      </c>
      <c r="D52" s="59" t="s">
        <v>976</v>
      </c>
      <c r="E52" s="59" t="s">
        <v>976</v>
      </c>
      <c r="F52" s="59" t="s">
        <v>976</v>
      </c>
      <c r="G52" s="59" t="s">
        <v>976</v>
      </c>
      <c r="H52" s="59" t="s">
        <v>509</v>
      </c>
      <c r="I52" s="5" t="s">
        <v>976</v>
      </c>
    </row>
    <row r="53" spans="1:9" ht="15">
      <c r="A53" s="230" t="s">
        <v>979</v>
      </c>
      <c r="B53" s="59" t="s">
        <v>1132</v>
      </c>
      <c r="C53" s="59" t="s">
        <v>1132</v>
      </c>
      <c r="D53" s="59" t="s">
        <v>1132</v>
      </c>
      <c r="E53" s="59" t="s">
        <v>1132</v>
      </c>
      <c r="F53" s="59" t="s">
        <v>1132</v>
      </c>
      <c r="G53" s="59" t="s">
        <v>1132</v>
      </c>
      <c r="H53" s="59" t="s">
        <v>481</v>
      </c>
      <c r="I53" s="5" t="s">
        <v>1132</v>
      </c>
    </row>
    <row r="54" spans="1:9" ht="15.75">
      <c r="A54" s="210" t="s">
        <v>1129</v>
      </c>
      <c r="B54" s="209" t="s">
        <v>1130</v>
      </c>
      <c r="C54" s="209" t="s">
        <v>1130</v>
      </c>
      <c r="D54" s="209" t="s">
        <v>1130</v>
      </c>
      <c r="E54" s="209" t="s">
        <v>1130</v>
      </c>
      <c r="F54" s="209" t="s">
        <v>1130</v>
      </c>
      <c r="G54" s="209" t="s">
        <v>1130</v>
      </c>
      <c r="H54" s="209"/>
      <c r="I54" s="9" t="s">
        <v>1130</v>
      </c>
    </row>
    <row r="55" spans="1:9" ht="15">
      <c r="A55" s="230" t="s">
        <v>123</v>
      </c>
      <c r="B55" s="59" t="s">
        <v>1132</v>
      </c>
      <c r="C55" s="59" t="s">
        <v>1132</v>
      </c>
      <c r="D55" s="59" t="s">
        <v>1132</v>
      </c>
      <c r="E55" s="59" t="s">
        <v>1132</v>
      </c>
      <c r="F55" s="59" t="s">
        <v>1132</v>
      </c>
      <c r="G55" s="59" t="s">
        <v>1132</v>
      </c>
      <c r="H55" s="59" t="s">
        <v>481</v>
      </c>
      <c r="I55" s="5" t="s">
        <v>1132</v>
      </c>
    </row>
    <row r="56" spans="1:9" ht="15">
      <c r="A56" s="230" t="s">
        <v>125</v>
      </c>
      <c r="B56" s="59" t="s">
        <v>126</v>
      </c>
      <c r="C56" s="59" t="s">
        <v>126</v>
      </c>
      <c r="D56" s="59" t="s">
        <v>126</v>
      </c>
      <c r="E56" s="59" t="s">
        <v>126</v>
      </c>
      <c r="F56" s="59" t="s">
        <v>126</v>
      </c>
      <c r="G56" s="59" t="s">
        <v>126</v>
      </c>
      <c r="H56" s="204" t="s">
        <v>505</v>
      </c>
      <c r="I56" s="5" t="s">
        <v>126</v>
      </c>
    </row>
    <row r="57" spans="1:9" ht="15">
      <c r="A57" s="230" t="s">
        <v>128</v>
      </c>
      <c r="B57" s="59" t="s">
        <v>1426</v>
      </c>
      <c r="C57" s="59" t="s">
        <v>1426</v>
      </c>
      <c r="D57" s="59" t="s">
        <v>1426</v>
      </c>
      <c r="E57" s="59" t="s">
        <v>1426</v>
      </c>
      <c r="F57" s="59" t="s">
        <v>1426</v>
      </c>
      <c r="G57" s="59" t="s">
        <v>1426</v>
      </c>
      <c r="H57" s="59" t="s">
        <v>507</v>
      </c>
      <c r="I57" s="5" t="s">
        <v>1426</v>
      </c>
    </row>
    <row r="58" spans="1:9" ht="15">
      <c r="A58" s="230" t="s">
        <v>131</v>
      </c>
      <c r="B58" s="59" t="s">
        <v>132</v>
      </c>
      <c r="C58" s="59" t="s">
        <v>132</v>
      </c>
      <c r="D58" s="59" t="s">
        <v>132</v>
      </c>
      <c r="E58" s="59" t="s">
        <v>132</v>
      </c>
      <c r="F58" s="59" t="s">
        <v>132</v>
      </c>
      <c r="G58" s="59" t="s">
        <v>132</v>
      </c>
      <c r="H58" s="59" t="s">
        <v>482</v>
      </c>
      <c r="I58" s="5" t="s">
        <v>132</v>
      </c>
    </row>
    <row r="59" spans="1:9" ht="15">
      <c r="A59" s="230" t="s">
        <v>134</v>
      </c>
      <c r="B59" s="59" t="s">
        <v>226</v>
      </c>
      <c r="C59" s="59" t="s">
        <v>226</v>
      </c>
      <c r="D59" s="59" t="s">
        <v>226</v>
      </c>
      <c r="E59" s="59" t="s">
        <v>226</v>
      </c>
      <c r="F59" s="59" t="s">
        <v>226</v>
      </c>
      <c r="G59" s="59" t="s">
        <v>226</v>
      </c>
      <c r="H59" s="59" t="s">
        <v>509</v>
      </c>
      <c r="I59" s="5" t="s">
        <v>1547</v>
      </c>
    </row>
    <row r="60" spans="1:9" ht="15">
      <c r="A60" s="230" t="s">
        <v>136</v>
      </c>
      <c r="B60" s="59" t="s">
        <v>227</v>
      </c>
      <c r="C60" s="59" t="s">
        <v>227</v>
      </c>
      <c r="D60" s="59" t="s">
        <v>227</v>
      </c>
      <c r="E60" s="59" t="s">
        <v>227</v>
      </c>
      <c r="F60" s="59" t="s">
        <v>227</v>
      </c>
      <c r="G60" s="59" t="s">
        <v>227</v>
      </c>
      <c r="H60" s="59" t="s">
        <v>509</v>
      </c>
      <c r="I60" s="5" t="s">
        <v>1548</v>
      </c>
    </row>
    <row r="61" spans="1:9" ht="15">
      <c r="A61" s="230" t="s">
        <v>138</v>
      </c>
      <c r="B61" s="59" t="s">
        <v>228</v>
      </c>
      <c r="C61" s="59" t="s">
        <v>228</v>
      </c>
      <c r="D61" s="59" t="s">
        <v>228</v>
      </c>
      <c r="E61" s="59" t="s">
        <v>228</v>
      </c>
      <c r="F61" s="59" t="s">
        <v>228</v>
      </c>
      <c r="G61" s="59" t="s">
        <v>228</v>
      </c>
      <c r="H61" s="59" t="s">
        <v>509</v>
      </c>
      <c r="I61" s="5" t="s">
        <v>1549</v>
      </c>
    </row>
    <row r="62" spans="1:9" ht="15">
      <c r="A62" s="230" t="s">
        <v>140</v>
      </c>
      <c r="B62" s="59" t="s">
        <v>141</v>
      </c>
      <c r="C62" s="59" t="s">
        <v>141</v>
      </c>
      <c r="D62" s="59" t="s">
        <v>141</v>
      </c>
      <c r="E62" s="59" t="s">
        <v>141</v>
      </c>
      <c r="F62" s="59" t="s">
        <v>141</v>
      </c>
      <c r="G62" s="59" t="s">
        <v>141</v>
      </c>
      <c r="H62" s="59" t="s">
        <v>507</v>
      </c>
      <c r="I62" s="256" t="s">
        <v>1550</v>
      </c>
    </row>
    <row r="63" spans="1:9" ht="15">
      <c r="A63" s="230" t="s">
        <v>143</v>
      </c>
      <c r="B63" s="59" t="s">
        <v>1221</v>
      </c>
      <c r="C63" s="59" t="s">
        <v>1221</v>
      </c>
      <c r="D63" s="59" t="s">
        <v>1221</v>
      </c>
      <c r="E63" s="59" t="s">
        <v>1221</v>
      </c>
      <c r="F63" s="59" t="s">
        <v>1221</v>
      </c>
      <c r="G63" s="59" t="s">
        <v>1221</v>
      </c>
      <c r="H63" s="59" t="s">
        <v>481</v>
      </c>
      <c r="I63" s="5" t="s">
        <v>1221</v>
      </c>
    </row>
    <row r="64" spans="1:9" ht="15">
      <c r="A64" s="230" t="s">
        <v>146</v>
      </c>
      <c r="B64" s="59" t="s">
        <v>229</v>
      </c>
      <c r="C64" s="59" t="s">
        <v>229</v>
      </c>
      <c r="D64" s="59" t="s">
        <v>229</v>
      </c>
      <c r="E64" s="59" t="s">
        <v>229</v>
      </c>
      <c r="F64" s="59" t="s">
        <v>229</v>
      </c>
      <c r="G64" s="59" t="s">
        <v>229</v>
      </c>
      <c r="H64" s="59" t="s">
        <v>507</v>
      </c>
      <c r="I64" s="256" t="s">
        <v>1515</v>
      </c>
    </row>
    <row r="65" spans="1:9" ht="15">
      <c r="A65" s="230" t="s">
        <v>148</v>
      </c>
      <c r="B65" s="59" t="s">
        <v>1427</v>
      </c>
      <c r="C65" s="59" t="s">
        <v>1427</v>
      </c>
      <c r="D65" s="59" t="s">
        <v>1427</v>
      </c>
      <c r="E65" s="59" t="s">
        <v>1427</v>
      </c>
      <c r="F65" s="59" t="s">
        <v>1427</v>
      </c>
      <c r="G65" s="59" t="s">
        <v>1427</v>
      </c>
      <c r="H65" s="59" t="s">
        <v>507</v>
      </c>
      <c r="I65" s="256" t="s">
        <v>387</v>
      </c>
    </row>
    <row r="66" spans="1:9" ht="15">
      <c r="A66" s="230" t="s">
        <v>151</v>
      </c>
      <c r="B66" s="59" t="s">
        <v>152</v>
      </c>
      <c r="C66" s="59" t="s">
        <v>152</v>
      </c>
      <c r="D66" s="59" t="s">
        <v>152</v>
      </c>
      <c r="E66" s="59" t="s">
        <v>152</v>
      </c>
      <c r="F66" s="59" t="s">
        <v>152</v>
      </c>
      <c r="G66" s="59" t="s">
        <v>152</v>
      </c>
      <c r="H66" s="59" t="s">
        <v>507</v>
      </c>
      <c r="I66" s="5" t="s">
        <v>152</v>
      </c>
    </row>
    <row r="67" spans="1:9" ht="15">
      <c r="A67" s="230" t="s">
        <v>155</v>
      </c>
      <c r="B67" s="213" t="s">
        <v>1515</v>
      </c>
      <c r="C67" s="213" t="s">
        <v>1515</v>
      </c>
      <c r="D67" s="212" t="s">
        <v>230</v>
      </c>
      <c r="E67" s="212" t="s">
        <v>230</v>
      </c>
      <c r="F67" s="212" t="s">
        <v>230</v>
      </c>
      <c r="G67" s="212" t="s">
        <v>230</v>
      </c>
      <c r="H67" s="59" t="s">
        <v>506</v>
      </c>
      <c r="I67" s="5" t="s">
        <v>989</v>
      </c>
    </row>
    <row r="68" spans="1:9" ht="15">
      <c r="A68" s="230" t="s">
        <v>158</v>
      </c>
      <c r="B68" s="204" t="s">
        <v>1428</v>
      </c>
      <c r="C68" s="204" t="s">
        <v>1428</v>
      </c>
      <c r="D68" s="204" t="s">
        <v>1428</v>
      </c>
      <c r="E68" s="204" t="s">
        <v>1428</v>
      </c>
      <c r="F68" s="204" t="s">
        <v>1428</v>
      </c>
      <c r="G68" s="204" t="s">
        <v>1428</v>
      </c>
      <c r="H68" s="59" t="s">
        <v>508</v>
      </c>
      <c r="I68" s="256" t="s">
        <v>388</v>
      </c>
    </row>
    <row r="69" spans="1:9" ht="15">
      <c r="A69" s="230" t="s">
        <v>161</v>
      </c>
      <c r="B69" s="59" t="s">
        <v>162</v>
      </c>
      <c r="C69" s="59" t="s">
        <v>162</v>
      </c>
      <c r="D69" s="59" t="s">
        <v>162</v>
      </c>
      <c r="E69" s="59" t="s">
        <v>162</v>
      </c>
      <c r="F69" s="59" t="s">
        <v>162</v>
      </c>
      <c r="G69" s="59" t="s">
        <v>162</v>
      </c>
      <c r="H69" s="59" t="s">
        <v>510</v>
      </c>
      <c r="I69" s="5" t="s">
        <v>162</v>
      </c>
    </row>
    <row r="70" spans="1:9" ht="15">
      <c r="A70" s="230" t="s">
        <v>165</v>
      </c>
      <c r="B70" s="59" t="s">
        <v>166</v>
      </c>
      <c r="C70" s="59" t="s">
        <v>166</v>
      </c>
      <c r="D70" s="59" t="s">
        <v>166</v>
      </c>
      <c r="E70" s="59" t="s">
        <v>166</v>
      </c>
      <c r="F70" s="59" t="s">
        <v>166</v>
      </c>
      <c r="G70" s="59" t="s">
        <v>166</v>
      </c>
      <c r="H70" s="59" t="s">
        <v>510</v>
      </c>
      <c r="I70" s="5" t="s">
        <v>166</v>
      </c>
    </row>
    <row r="71" spans="1:9" ht="15">
      <c r="A71" s="230" t="s">
        <v>168</v>
      </c>
      <c r="B71" s="59" t="s">
        <v>1132</v>
      </c>
      <c r="C71" s="59" t="s">
        <v>1132</v>
      </c>
      <c r="D71" s="59" t="s">
        <v>1132</v>
      </c>
      <c r="E71" s="59" t="s">
        <v>1132</v>
      </c>
      <c r="F71" s="59" t="s">
        <v>1132</v>
      </c>
      <c r="G71" s="59" t="s">
        <v>1132</v>
      </c>
      <c r="H71" s="59" t="s">
        <v>481</v>
      </c>
      <c r="I71" s="5" t="s">
        <v>1132</v>
      </c>
    </row>
    <row r="72" spans="1:9" ht="15">
      <c r="A72" s="230" t="s">
        <v>170</v>
      </c>
      <c r="B72" s="59" t="s">
        <v>171</v>
      </c>
      <c r="C72" s="59" t="s">
        <v>171</v>
      </c>
      <c r="D72" s="59" t="s">
        <v>171</v>
      </c>
      <c r="E72" s="59" t="s">
        <v>171</v>
      </c>
      <c r="F72" s="59" t="s">
        <v>171</v>
      </c>
      <c r="G72" s="59" t="s">
        <v>171</v>
      </c>
      <c r="H72" s="59" t="s">
        <v>510</v>
      </c>
      <c r="I72" s="5" t="s">
        <v>171</v>
      </c>
    </row>
    <row r="73" spans="1:9" ht="15">
      <c r="A73" s="230" t="s">
        <v>174</v>
      </c>
      <c r="B73" s="59" t="s">
        <v>175</v>
      </c>
      <c r="C73" s="59" t="s">
        <v>175</v>
      </c>
      <c r="D73" s="59" t="s">
        <v>175</v>
      </c>
      <c r="E73" s="59" t="s">
        <v>175</v>
      </c>
      <c r="F73" s="59" t="s">
        <v>175</v>
      </c>
      <c r="G73" s="59" t="s">
        <v>175</v>
      </c>
      <c r="H73" s="59" t="s">
        <v>510</v>
      </c>
      <c r="I73" s="5" t="s">
        <v>175</v>
      </c>
    </row>
    <row r="74" spans="1:9" ht="15">
      <c r="A74" s="230" t="s">
        <v>178</v>
      </c>
      <c r="B74" s="59" t="s">
        <v>179</v>
      </c>
      <c r="C74" s="59" t="s">
        <v>179</v>
      </c>
      <c r="D74" s="59" t="s">
        <v>179</v>
      </c>
      <c r="E74" s="59" t="s">
        <v>179</v>
      </c>
      <c r="F74" s="59" t="s">
        <v>179</v>
      </c>
      <c r="G74" s="59" t="s">
        <v>179</v>
      </c>
      <c r="H74" s="59" t="s">
        <v>510</v>
      </c>
      <c r="I74" s="5" t="s">
        <v>179</v>
      </c>
    </row>
    <row r="75" spans="1:9" ht="15">
      <c r="A75" s="230" t="s">
        <v>181</v>
      </c>
      <c r="B75" s="213" t="s">
        <v>1515</v>
      </c>
      <c r="C75" s="213" t="s">
        <v>1515</v>
      </c>
      <c r="D75" s="212" t="s">
        <v>231</v>
      </c>
      <c r="E75" s="212" t="s">
        <v>231</v>
      </c>
      <c r="F75" s="212" t="s">
        <v>231</v>
      </c>
      <c r="G75" s="212" t="s">
        <v>231</v>
      </c>
      <c r="H75" s="59" t="s">
        <v>506</v>
      </c>
      <c r="I75" s="5" t="s">
        <v>1747</v>
      </c>
    </row>
    <row r="76" spans="1:9" ht="15">
      <c r="A76" s="230" t="s">
        <v>183</v>
      </c>
      <c r="B76" s="59" t="s">
        <v>184</v>
      </c>
      <c r="C76" s="59" t="s">
        <v>184</v>
      </c>
      <c r="D76" s="59" t="s">
        <v>184</v>
      </c>
      <c r="E76" s="59" t="s">
        <v>184</v>
      </c>
      <c r="F76" s="59" t="s">
        <v>184</v>
      </c>
      <c r="G76" s="59" t="s">
        <v>184</v>
      </c>
      <c r="H76" s="59" t="s">
        <v>510</v>
      </c>
      <c r="I76" s="5" t="s">
        <v>184</v>
      </c>
    </row>
    <row r="77" spans="1:9" ht="15">
      <c r="A77" s="230" t="s">
        <v>187</v>
      </c>
      <c r="B77" s="59" t="s">
        <v>1429</v>
      </c>
      <c r="C77" s="59" t="s">
        <v>1429</v>
      </c>
      <c r="D77" s="59" t="s">
        <v>1429</v>
      </c>
      <c r="E77" s="59" t="s">
        <v>1429</v>
      </c>
      <c r="F77" s="59" t="s">
        <v>1429</v>
      </c>
      <c r="G77" s="59" t="s">
        <v>1429</v>
      </c>
      <c r="H77" s="59" t="s">
        <v>510</v>
      </c>
      <c r="I77" s="5" t="s">
        <v>1429</v>
      </c>
    </row>
    <row r="78" spans="1:9" ht="15">
      <c r="A78" s="230" t="s">
        <v>190</v>
      </c>
      <c r="B78" s="59" t="s">
        <v>191</v>
      </c>
      <c r="C78" s="59" t="s">
        <v>191</v>
      </c>
      <c r="D78" s="59" t="s">
        <v>191</v>
      </c>
      <c r="E78" s="59" t="s">
        <v>191</v>
      </c>
      <c r="F78" s="59" t="s">
        <v>191</v>
      </c>
      <c r="G78" s="59" t="s">
        <v>191</v>
      </c>
      <c r="H78" s="59" t="s">
        <v>510</v>
      </c>
      <c r="I78" s="5" t="s">
        <v>191</v>
      </c>
    </row>
    <row r="79" spans="1:9" ht="15">
      <c r="A79" s="230" t="s">
        <v>193</v>
      </c>
      <c r="B79" s="59" t="s">
        <v>1221</v>
      </c>
      <c r="C79" s="59" t="s">
        <v>1221</v>
      </c>
      <c r="D79" s="59" t="s">
        <v>1221</v>
      </c>
      <c r="E79" s="59" t="s">
        <v>1221</v>
      </c>
      <c r="F79" s="59" t="s">
        <v>1221</v>
      </c>
      <c r="G79" s="59" t="s">
        <v>1221</v>
      </c>
      <c r="H79" s="59" t="s">
        <v>481</v>
      </c>
      <c r="I79" s="5" t="s">
        <v>1221</v>
      </c>
    </row>
    <row r="80" spans="1:9" ht="15">
      <c r="A80" s="230" t="s">
        <v>891</v>
      </c>
      <c r="B80" s="59" t="s">
        <v>892</v>
      </c>
      <c r="C80" s="59" t="s">
        <v>892</v>
      </c>
      <c r="D80" s="59" t="s">
        <v>892</v>
      </c>
      <c r="E80" s="59" t="s">
        <v>892</v>
      </c>
      <c r="F80" s="59" t="s">
        <v>892</v>
      </c>
      <c r="G80" s="59" t="s">
        <v>892</v>
      </c>
      <c r="H80" s="59" t="s">
        <v>510</v>
      </c>
      <c r="I80" s="5" t="s">
        <v>892</v>
      </c>
    </row>
    <row r="81" spans="1:9" ht="15">
      <c r="A81" s="230" t="s">
        <v>895</v>
      </c>
      <c r="B81" s="59" t="s">
        <v>896</v>
      </c>
      <c r="C81" s="59" t="s">
        <v>896</v>
      </c>
      <c r="D81" s="59" t="s">
        <v>896</v>
      </c>
      <c r="E81" s="59" t="s">
        <v>896</v>
      </c>
      <c r="F81" s="59" t="s">
        <v>896</v>
      </c>
      <c r="G81" s="59" t="s">
        <v>896</v>
      </c>
      <c r="H81" s="59" t="s">
        <v>510</v>
      </c>
      <c r="I81" s="5" t="s">
        <v>896</v>
      </c>
    </row>
    <row r="82" spans="1:9" ht="15">
      <c r="A82" s="230" t="s">
        <v>899</v>
      </c>
      <c r="B82" s="59" t="s">
        <v>900</v>
      </c>
      <c r="C82" s="59" t="s">
        <v>900</v>
      </c>
      <c r="D82" s="59" t="s">
        <v>900</v>
      </c>
      <c r="E82" s="59" t="s">
        <v>900</v>
      </c>
      <c r="F82" s="59" t="s">
        <v>900</v>
      </c>
      <c r="G82" s="59" t="s">
        <v>900</v>
      </c>
      <c r="H82" s="59" t="s">
        <v>510</v>
      </c>
      <c r="I82" s="5" t="s">
        <v>900</v>
      </c>
    </row>
    <row r="83" spans="1:9" ht="15">
      <c r="A83" s="230" t="s">
        <v>903</v>
      </c>
      <c r="B83" s="59" t="s">
        <v>904</v>
      </c>
      <c r="C83" s="59" t="s">
        <v>904</v>
      </c>
      <c r="D83" s="59" t="s">
        <v>904</v>
      </c>
      <c r="E83" s="59" t="s">
        <v>904</v>
      </c>
      <c r="F83" s="59" t="s">
        <v>904</v>
      </c>
      <c r="G83" s="59" t="s">
        <v>904</v>
      </c>
      <c r="H83" s="59" t="s">
        <v>510</v>
      </c>
      <c r="I83" s="5" t="s">
        <v>904</v>
      </c>
    </row>
    <row r="84" spans="1:9" ht="15">
      <c r="A84" s="230" t="s">
        <v>907</v>
      </c>
      <c r="B84" s="59" t="s">
        <v>908</v>
      </c>
      <c r="C84" s="59" t="s">
        <v>908</v>
      </c>
      <c r="D84" s="59" t="s">
        <v>908</v>
      </c>
      <c r="E84" s="59" t="s">
        <v>908</v>
      </c>
      <c r="F84" s="59" t="s">
        <v>908</v>
      </c>
      <c r="G84" s="59" t="s">
        <v>908</v>
      </c>
      <c r="H84" s="59" t="s">
        <v>510</v>
      </c>
      <c r="I84" s="5" t="s">
        <v>908</v>
      </c>
    </row>
    <row r="85" spans="1:9" ht="15">
      <c r="A85" s="230" t="s">
        <v>911</v>
      </c>
      <c r="B85" s="59" t="s">
        <v>912</v>
      </c>
      <c r="C85" s="59" t="s">
        <v>912</v>
      </c>
      <c r="D85" s="59" t="s">
        <v>912</v>
      </c>
      <c r="E85" s="59" t="s">
        <v>912</v>
      </c>
      <c r="F85" s="59" t="s">
        <v>912</v>
      </c>
      <c r="G85" s="59" t="s">
        <v>912</v>
      </c>
      <c r="H85" s="59" t="s">
        <v>510</v>
      </c>
      <c r="I85" s="5" t="s">
        <v>912</v>
      </c>
    </row>
    <row r="86" spans="1:9" ht="15">
      <c r="A86" s="230" t="s">
        <v>915</v>
      </c>
      <c r="B86" s="59" t="s">
        <v>916</v>
      </c>
      <c r="C86" s="59" t="s">
        <v>916</v>
      </c>
      <c r="D86" s="59" t="s">
        <v>916</v>
      </c>
      <c r="E86" s="59" t="s">
        <v>916</v>
      </c>
      <c r="F86" s="59" t="s">
        <v>916</v>
      </c>
      <c r="G86" s="59" t="s">
        <v>916</v>
      </c>
      <c r="H86" s="59" t="s">
        <v>510</v>
      </c>
      <c r="I86" s="5" t="s">
        <v>916</v>
      </c>
    </row>
    <row r="87" spans="1:9" ht="15">
      <c r="A87" s="230" t="s">
        <v>918</v>
      </c>
      <c r="B87" s="59" t="s">
        <v>1132</v>
      </c>
      <c r="C87" s="59" t="s">
        <v>1132</v>
      </c>
      <c r="D87" s="59" t="s">
        <v>1132</v>
      </c>
      <c r="E87" s="59" t="s">
        <v>1132</v>
      </c>
      <c r="F87" s="59" t="s">
        <v>1132</v>
      </c>
      <c r="G87" s="59" t="s">
        <v>1132</v>
      </c>
      <c r="H87" s="59" t="s">
        <v>481</v>
      </c>
      <c r="I87" s="5" t="s">
        <v>1132</v>
      </c>
    </row>
    <row r="88" spans="1:9" ht="15">
      <c r="A88" s="230" t="s">
        <v>921</v>
      </c>
      <c r="B88" s="59" t="s">
        <v>922</v>
      </c>
      <c r="C88" s="59" t="s">
        <v>922</v>
      </c>
      <c r="D88" s="59" t="s">
        <v>922</v>
      </c>
      <c r="E88" s="59" t="s">
        <v>922</v>
      </c>
      <c r="F88" s="59" t="s">
        <v>922</v>
      </c>
      <c r="G88" s="59" t="s">
        <v>922</v>
      </c>
      <c r="H88" s="59" t="s">
        <v>510</v>
      </c>
      <c r="I88" s="5" t="s">
        <v>922</v>
      </c>
    </row>
    <row r="89" spans="1:9" ht="15">
      <c r="A89" s="230" t="s">
        <v>925</v>
      </c>
      <c r="B89" s="59" t="s">
        <v>926</v>
      </c>
      <c r="C89" s="59" t="s">
        <v>926</v>
      </c>
      <c r="D89" s="59" t="s">
        <v>926</v>
      </c>
      <c r="E89" s="59" t="s">
        <v>926</v>
      </c>
      <c r="F89" s="59" t="s">
        <v>926</v>
      </c>
      <c r="G89" s="59" t="s">
        <v>926</v>
      </c>
      <c r="H89" s="59" t="s">
        <v>510</v>
      </c>
      <c r="I89" s="5" t="s">
        <v>926</v>
      </c>
    </row>
    <row r="90" spans="1:9" ht="15">
      <c r="A90" s="230" t="s">
        <v>929</v>
      </c>
      <c r="B90" s="59" t="s">
        <v>930</v>
      </c>
      <c r="C90" s="59" t="s">
        <v>930</v>
      </c>
      <c r="D90" s="59" t="s">
        <v>930</v>
      </c>
      <c r="E90" s="59" t="s">
        <v>930</v>
      </c>
      <c r="F90" s="59" t="s">
        <v>930</v>
      </c>
      <c r="G90" s="59" t="s">
        <v>930</v>
      </c>
      <c r="H90" s="59" t="s">
        <v>510</v>
      </c>
      <c r="I90" s="5" t="s">
        <v>930</v>
      </c>
    </row>
    <row r="91" spans="1:9" ht="15">
      <c r="A91" s="230" t="s">
        <v>933</v>
      </c>
      <c r="B91" s="59" t="s">
        <v>934</v>
      </c>
      <c r="C91" s="59" t="s">
        <v>934</v>
      </c>
      <c r="D91" s="59" t="s">
        <v>934</v>
      </c>
      <c r="E91" s="59" t="s">
        <v>934</v>
      </c>
      <c r="F91" s="59" t="s">
        <v>934</v>
      </c>
      <c r="G91" s="59" t="s">
        <v>934</v>
      </c>
      <c r="H91" s="59" t="s">
        <v>510</v>
      </c>
      <c r="I91" s="5" t="s">
        <v>934</v>
      </c>
    </row>
    <row r="92" spans="1:9" ht="15">
      <c r="A92" s="230" t="s">
        <v>937</v>
      </c>
      <c r="B92" s="59" t="s">
        <v>938</v>
      </c>
      <c r="C92" s="59" t="s">
        <v>938</v>
      </c>
      <c r="D92" s="59" t="s">
        <v>938</v>
      </c>
      <c r="E92" s="59" t="s">
        <v>938</v>
      </c>
      <c r="F92" s="59" t="s">
        <v>938</v>
      </c>
      <c r="G92" s="59" t="s">
        <v>938</v>
      </c>
      <c r="H92" s="59" t="s">
        <v>510</v>
      </c>
      <c r="I92" s="5" t="s">
        <v>938</v>
      </c>
    </row>
    <row r="93" spans="1:9" ht="15">
      <c r="A93" s="230" t="s">
        <v>941</v>
      </c>
      <c r="B93" s="59" t="s">
        <v>942</v>
      </c>
      <c r="C93" s="59" t="s">
        <v>942</v>
      </c>
      <c r="D93" s="59" t="s">
        <v>942</v>
      </c>
      <c r="E93" s="59" t="s">
        <v>942</v>
      </c>
      <c r="F93" s="59" t="s">
        <v>942</v>
      </c>
      <c r="G93" s="59" t="s">
        <v>942</v>
      </c>
      <c r="H93" s="59" t="s">
        <v>510</v>
      </c>
      <c r="I93" s="5" t="s">
        <v>942</v>
      </c>
    </row>
    <row r="94" spans="1:9" ht="15">
      <c r="A94" s="230" t="s">
        <v>945</v>
      </c>
      <c r="B94" s="59" t="s">
        <v>946</v>
      </c>
      <c r="C94" s="59" t="s">
        <v>946</v>
      </c>
      <c r="D94" s="59" t="s">
        <v>946</v>
      </c>
      <c r="E94" s="59" t="s">
        <v>946</v>
      </c>
      <c r="F94" s="59" t="s">
        <v>946</v>
      </c>
      <c r="G94" s="59" t="s">
        <v>946</v>
      </c>
      <c r="H94" s="59" t="s">
        <v>510</v>
      </c>
      <c r="I94" s="5" t="s">
        <v>946</v>
      </c>
    </row>
    <row r="95" spans="1:9" ht="15">
      <c r="A95" s="230" t="s">
        <v>948</v>
      </c>
      <c r="B95" s="59" t="s">
        <v>1221</v>
      </c>
      <c r="C95" s="59" t="s">
        <v>1221</v>
      </c>
      <c r="D95" s="59" t="s">
        <v>1221</v>
      </c>
      <c r="E95" s="59" t="s">
        <v>1221</v>
      </c>
      <c r="F95" s="59" t="s">
        <v>1221</v>
      </c>
      <c r="G95" s="59" t="s">
        <v>1221</v>
      </c>
      <c r="H95" s="59" t="s">
        <v>481</v>
      </c>
      <c r="I95" s="5" t="s">
        <v>1221</v>
      </c>
    </row>
    <row r="96" spans="1:9" ht="15">
      <c r="A96" s="230" t="s">
        <v>951</v>
      </c>
      <c r="B96" s="59" t="s">
        <v>952</v>
      </c>
      <c r="C96" s="59" t="s">
        <v>952</v>
      </c>
      <c r="D96" s="59" t="s">
        <v>952</v>
      </c>
      <c r="E96" s="59" t="s">
        <v>952</v>
      </c>
      <c r="F96" s="59" t="s">
        <v>952</v>
      </c>
      <c r="G96" s="59" t="s">
        <v>952</v>
      </c>
      <c r="H96" s="59" t="s">
        <v>510</v>
      </c>
      <c r="I96" s="5" t="s">
        <v>952</v>
      </c>
    </row>
    <row r="97" spans="1:9" ht="15">
      <c r="A97" s="230" t="s">
        <v>955</v>
      </c>
      <c r="B97" s="59" t="s">
        <v>956</v>
      </c>
      <c r="C97" s="59" t="s">
        <v>956</v>
      </c>
      <c r="D97" s="59" t="s">
        <v>956</v>
      </c>
      <c r="E97" s="59" t="s">
        <v>956</v>
      </c>
      <c r="F97" s="59" t="s">
        <v>956</v>
      </c>
      <c r="G97" s="59" t="s">
        <v>956</v>
      </c>
      <c r="H97" s="59" t="s">
        <v>510</v>
      </c>
      <c r="I97" s="5" t="s">
        <v>956</v>
      </c>
    </row>
    <row r="98" spans="1:9" ht="15">
      <c r="A98" s="230" t="s">
        <v>959</v>
      </c>
      <c r="B98" s="59" t="s">
        <v>960</v>
      </c>
      <c r="C98" s="59" t="s">
        <v>960</v>
      </c>
      <c r="D98" s="59" t="s">
        <v>960</v>
      </c>
      <c r="E98" s="59" t="s">
        <v>960</v>
      </c>
      <c r="F98" s="59" t="s">
        <v>960</v>
      </c>
      <c r="G98" s="59" t="s">
        <v>960</v>
      </c>
      <c r="H98" s="59" t="s">
        <v>510</v>
      </c>
      <c r="I98" s="5" t="s">
        <v>960</v>
      </c>
    </row>
    <row r="99" spans="1:9" ht="15">
      <c r="A99" s="230" t="s">
        <v>962</v>
      </c>
      <c r="B99" s="213" t="s">
        <v>1515</v>
      </c>
      <c r="C99" s="213" t="s">
        <v>1515</v>
      </c>
      <c r="D99" s="212" t="s">
        <v>232</v>
      </c>
      <c r="E99" s="212" t="s">
        <v>232</v>
      </c>
      <c r="F99" s="212" t="s">
        <v>232</v>
      </c>
      <c r="G99" s="212" t="s">
        <v>232</v>
      </c>
      <c r="H99" s="59" t="s">
        <v>510</v>
      </c>
      <c r="I99" s="5" t="s">
        <v>1748</v>
      </c>
    </row>
    <row r="100" spans="1:9" ht="15">
      <c r="A100" s="230" t="s">
        <v>965</v>
      </c>
      <c r="B100" s="59" t="s">
        <v>966</v>
      </c>
      <c r="C100" s="59" t="s">
        <v>966</v>
      </c>
      <c r="D100" s="59" t="s">
        <v>966</v>
      </c>
      <c r="E100" s="59" t="s">
        <v>966</v>
      </c>
      <c r="F100" s="59" t="s">
        <v>966</v>
      </c>
      <c r="G100" s="59" t="s">
        <v>966</v>
      </c>
      <c r="H100" s="59" t="s">
        <v>510</v>
      </c>
      <c r="I100" s="5" t="s">
        <v>966</v>
      </c>
    </row>
    <row r="101" spans="1:9" ht="15">
      <c r="A101" s="230" t="s">
        <v>969</v>
      </c>
      <c r="B101" s="59" t="s">
        <v>970</v>
      </c>
      <c r="C101" s="59" t="s">
        <v>970</v>
      </c>
      <c r="D101" s="59" t="s">
        <v>970</v>
      </c>
      <c r="E101" s="59" t="s">
        <v>970</v>
      </c>
      <c r="F101" s="59" t="s">
        <v>970</v>
      </c>
      <c r="G101" s="59" t="s">
        <v>970</v>
      </c>
      <c r="H101" s="59" t="s">
        <v>508</v>
      </c>
      <c r="I101" s="5" t="s">
        <v>970</v>
      </c>
    </row>
    <row r="102" spans="1:9" ht="15">
      <c r="A102" s="230" t="s">
        <v>973</v>
      </c>
      <c r="B102" s="59" t="s">
        <v>974</v>
      </c>
      <c r="C102" s="59" t="s">
        <v>974</v>
      </c>
      <c r="D102" s="59" t="s">
        <v>974</v>
      </c>
      <c r="E102" s="59" t="s">
        <v>974</v>
      </c>
      <c r="F102" s="59" t="s">
        <v>974</v>
      </c>
      <c r="G102" s="59" t="s">
        <v>974</v>
      </c>
      <c r="H102" s="59" t="s">
        <v>510</v>
      </c>
      <c r="I102" s="5" t="s">
        <v>974</v>
      </c>
    </row>
    <row r="103" spans="1:9" ht="15">
      <c r="A103" s="230" t="s">
        <v>977</v>
      </c>
      <c r="B103" s="59" t="s">
        <v>978</v>
      </c>
      <c r="C103" s="59" t="s">
        <v>978</v>
      </c>
      <c r="D103" s="59" t="s">
        <v>978</v>
      </c>
      <c r="E103" s="59" t="s">
        <v>978</v>
      </c>
      <c r="F103" s="59" t="s">
        <v>978</v>
      </c>
      <c r="G103" s="59" t="s">
        <v>978</v>
      </c>
      <c r="H103" s="59" t="s">
        <v>511</v>
      </c>
      <c r="I103" s="5" t="s">
        <v>978</v>
      </c>
    </row>
    <row r="104" spans="1:9" ht="15">
      <c r="A104" s="230" t="s">
        <v>980</v>
      </c>
      <c r="B104" s="59" t="s">
        <v>1132</v>
      </c>
      <c r="C104" s="59" t="s">
        <v>1132</v>
      </c>
      <c r="D104" s="59" t="s">
        <v>1132</v>
      </c>
      <c r="E104" s="59" t="s">
        <v>1132</v>
      </c>
      <c r="F104" s="59" t="s">
        <v>1132</v>
      </c>
      <c r="G104" s="59" t="s">
        <v>1132</v>
      </c>
      <c r="H104" s="59" t="s">
        <v>481</v>
      </c>
      <c r="I104" s="5" t="s">
        <v>1132</v>
      </c>
    </row>
  </sheetData>
  <sheetProtection/>
  <mergeCells count="1">
    <mergeCell ref="A2:H2"/>
  </mergeCells>
  <printOptions/>
  <pageMargins left="0.75" right="0.75" top="1" bottom="1" header="0.5" footer="0.5"/>
  <pageSetup horizontalDpi="600" verticalDpi="600" orientation="portrait" paperSize="9" scale="80" r:id="rId1"/>
  <rowBreaks count="1" manualBreakCount="1">
    <brk id="53" max="255" man="1"/>
  </rowBreaks>
</worksheet>
</file>

<file path=xl/worksheets/sheet7.xml><?xml version="1.0" encoding="utf-8"?>
<worksheet xmlns="http://schemas.openxmlformats.org/spreadsheetml/2006/main" xmlns:r="http://schemas.openxmlformats.org/officeDocument/2006/relationships">
  <sheetPr>
    <tabColor indexed="48"/>
  </sheetPr>
  <dimension ref="A1:I18"/>
  <sheetViews>
    <sheetView zoomScale="75" zoomScaleNormal="75"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5.625" style="2" bestFit="1" customWidth="1"/>
    <col min="2" max="2" width="12.625" style="2" hidden="1" customWidth="1"/>
    <col min="3" max="3" width="12.625" style="2" customWidth="1"/>
    <col min="4" max="4" width="12.625" style="2" hidden="1" customWidth="1"/>
    <col min="5" max="5" width="12.625" style="2" customWidth="1"/>
    <col min="6" max="6" width="15.625" style="2" hidden="1" customWidth="1"/>
    <col min="7" max="7" width="16.625" style="2" customWidth="1"/>
    <col min="8" max="8" width="12.625" style="1" customWidth="1"/>
    <col min="9" max="9" width="20.625" style="2" customWidth="1"/>
    <col min="10" max="16384" width="9.00390625" style="2" customWidth="1"/>
  </cols>
  <sheetData>
    <row r="1" spans="1:9" ht="15.75">
      <c r="A1" s="43"/>
      <c r="B1" s="28" t="s">
        <v>781</v>
      </c>
      <c r="C1" s="28" t="s">
        <v>782</v>
      </c>
      <c r="D1" s="28" t="s">
        <v>783</v>
      </c>
      <c r="E1" s="28" t="s">
        <v>784</v>
      </c>
      <c r="F1" s="28" t="s">
        <v>785</v>
      </c>
      <c r="G1" s="28" t="s">
        <v>786</v>
      </c>
      <c r="H1" s="58" t="s">
        <v>479</v>
      </c>
      <c r="I1" s="58" t="s">
        <v>633</v>
      </c>
    </row>
    <row r="2" spans="1:9" ht="15">
      <c r="A2" s="308" t="s">
        <v>1508</v>
      </c>
      <c r="B2" s="308"/>
      <c r="C2" s="308"/>
      <c r="D2" s="308"/>
      <c r="E2" s="308"/>
      <c r="F2" s="308"/>
      <c r="G2" s="308"/>
      <c r="H2" s="308"/>
      <c r="I2" s="72"/>
    </row>
    <row r="3" spans="1:9" ht="15.75">
      <c r="A3" s="8" t="s">
        <v>1129</v>
      </c>
      <c r="B3" s="9" t="s">
        <v>1130</v>
      </c>
      <c r="C3" s="9" t="s">
        <v>1130</v>
      </c>
      <c r="D3" s="9" t="s">
        <v>1130</v>
      </c>
      <c r="E3" s="9" t="s">
        <v>1130</v>
      </c>
      <c r="F3" s="9" t="s">
        <v>1130</v>
      </c>
      <c r="G3" s="9" t="s">
        <v>1130</v>
      </c>
      <c r="H3" s="9"/>
      <c r="I3" s="9" t="s">
        <v>1130</v>
      </c>
    </row>
    <row r="4" spans="1:9" ht="15">
      <c r="A4" s="42" t="s">
        <v>767</v>
      </c>
      <c r="B4" s="5" t="s">
        <v>1515</v>
      </c>
      <c r="C4" s="5" t="s">
        <v>1515</v>
      </c>
      <c r="D4" s="5" t="s">
        <v>1515</v>
      </c>
      <c r="E4" s="5" t="s">
        <v>1515</v>
      </c>
      <c r="F4" s="44" t="s">
        <v>1132</v>
      </c>
      <c r="G4" s="44" t="s">
        <v>1132</v>
      </c>
      <c r="H4" s="6" t="s">
        <v>481</v>
      </c>
      <c r="I4" s="44" t="s">
        <v>1132</v>
      </c>
    </row>
    <row r="5" spans="1:9" ht="15">
      <c r="A5" s="42" t="s">
        <v>768</v>
      </c>
      <c r="B5" s="5" t="s">
        <v>1515</v>
      </c>
      <c r="C5" s="5" t="s">
        <v>1515</v>
      </c>
      <c r="D5" s="5" t="s">
        <v>1515</v>
      </c>
      <c r="E5" s="5" t="s">
        <v>1515</v>
      </c>
      <c r="F5" s="44" t="s">
        <v>759</v>
      </c>
      <c r="G5" s="44" t="s">
        <v>759</v>
      </c>
      <c r="H5" s="6" t="s">
        <v>512</v>
      </c>
      <c r="I5" s="44" t="s">
        <v>667</v>
      </c>
    </row>
    <row r="6" spans="1:9" ht="15">
      <c r="A6" s="42" t="s">
        <v>769</v>
      </c>
      <c r="B6" s="5" t="s">
        <v>1515</v>
      </c>
      <c r="C6" s="5" t="s">
        <v>1515</v>
      </c>
      <c r="D6" s="5" t="s">
        <v>1515</v>
      </c>
      <c r="E6" s="5" t="s">
        <v>1515</v>
      </c>
      <c r="F6" s="44" t="s">
        <v>760</v>
      </c>
      <c r="G6" s="44" t="s">
        <v>760</v>
      </c>
      <c r="H6" s="6" t="s">
        <v>512</v>
      </c>
      <c r="I6" s="44" t="s">
        <v>668</v>
      </c>
    </row>
    <row r="7" spans="1:9" ht="15">
      <c r="A7" s="42" t="s">
        <v>770</v>
      </c>
      <c r="B7" s="5" t="s">
        <v>1515</v>
      </c>
      <c r="C7" s="5" t="s">
        <v>1515</v>
      </c>
      <c r="D7" s="5" t="s">
        <v>1515</v>
      </c>
      <c r="E7" s="5" t="s">
        <v>1515</v>
      </c>
      <c r="F7" s="44" t="s">
        <v>1132</v>
      </c>
      <c r="G7" s="44" t="s">
        <v>1132</v>
      </c>
      <c r="H7" s="6" t="s">
        <v>481</v>
      </c>
      <c r="I7" s="44" t="s">
        <v>1132</v>
      </c>
    </row>
    <row r="8" spans="1:9" ht="15">
      <c r="A8" s="42" t="s">
        <v>771</v>
      </c>
      <c r="B8" s="5" t="s">
        <v>1515</v>
      </c>
      <c r="C8" s="5" t="s">
        <v>1515</v>
      </c>
      <c r="D8" s="5" t="s">
        <v>1515</v>
      </c>
      <c r="E8" s="5" t="s">
        <v>1515</v>
      </c>
      <c r="F8" s="44" t="s">
        <v>761</v>
      </c>
      <c r="G8" s="44" t="s">
        <v>761</v>
      </c>
      <c r="H8" s="6" t="s">
        <v>512</v>
      </c>
      <c r="I8" s="44" t="s">
        <v>669</v>
      </c>
    </row>
    <row r="9" spans="1:9" ht="15">
      <c r="A9" s="42" t="s">
        <v>772</v>
      </c>
      <c r="B9" s="5" t="s">
        <v>1515</v>
      </c>
      <c r="C9" s="5" t="s">
        <v>1515</v>
      </c>
      <c r="D9" s="5" t="s">
        <v>1515</v>
      </c>
      <c r="E9" s="5" t="s">
        <v>1515</v>
      </c>
      <c r="F9" s="44" t="s">
        <v>762</v>
      </c>
      <c r="G9" s="44" t="s">
        <v>762</v>
      </c>
      <c r="H9" s="6" t="s">
        <v>512</v>
      </c>
      <c r="I9" s="44" t="s">
        <v>670</v>
      </c>
    </row>
    <row r="10" spans="1:9" ht="15">
      <c r="A10" s="42" t="s">
        <v>773</v>
      </c>
      <c r="B10" s="5" t="s">
        <v>1515</v>
      </c>
      <c r="C10" s="5" t="s">
        <v>1515</v>
      </c>
      <c r="D10" s="5" t="s">
        <v>1515</v>
      </c>
      <c r="E10" s="5" t="s">
        <v>1515</v>
      </c>
      <c r="F10" s="44" t="s">
        <v>1132</v>
      </c>
      <c r="G10" s="44" t="s">
        <v>1132</v>
      </c>
      <c r="H10" s="6" t="s">
        <v>481</v>
      </c>
      <c r="I10" s="44" t="s">
        <v>1132</v>
      </c>
    </row>
    <row r="11" spans="1:9" ht="15.75">
      <c r="A11" s="8" t="s">
        <v>1129</v>
      </c>
      <c r="B11" s="9" t="s">
        <v>1130</v>
      </c>
      <c r="C11" s="9" t="s">
        <v>1130</v>
      </c>
      <c r="D11" s="9" t="s">
        <v>1130</v>
      </c>
      <c r="E11" s="9" t="s">
        <v>1130</v>
      </c>
      <c r="F11" s="9" t="s">
        <v>1130</v>
      </c>
      <c r="G11" s="9" t="s">
        <v>1130</v>
      </c>
      <c r="H11" s="9"/>
      <c r="I11" s="9" t="s">
        <v>1130</v>
      </c>
    </row>
    <row r="12" spans="1:9" ht="15">
      <c r="A12" s="42" t="s">
        <v>774</v>
      </c>
      <c r="B12" s="5" t="s">
        <v>1515</v>
      </c>
      <c r="C12" s="5" t="s">
        <v>1515</v>
      </c>
      <c r="D12" s="5" t="s">
        <v>1515</v>
      </c>
      <c r="E12" s="5" t="s">
        <v>1515</v>
      </c>
      <c r="F12" s="44" t="s">
        <v>1132</v>
      </c>
      <c r="G12" s="44" t="s">
        <v>1132</v>
      </c>
      <c r="H12" s="6" t="s">
        <v>481</v>
      </c>
      <c r="I12" s="44" t="s">
        <v>1132</v>
      </c>
    </row>
    <row r="13" spans="1:9" ht="15">
      <c r="A13" s="42" t="s">
        <v>775</v>
      </c>
      <c r="B13" s="5" t="s">
        <v>1515</v>
      </c>
      <c r="C13" s="5" t="s">
        <v>1515</v>
      </c>
      <c r="D13" s="5" t="s">
        <v>1515</v>
      </c>
      <c r="E13" s="5" t="s">
        <v>1515</v>
      </c>
      <c r="F13" s="44" t="s">
        <v>763</v>
      </c>
      <c r="G13" s="44" t="s">
        <v>763</v>
      </c>
      <c r="H13" s="6" t="s">
        <v>513</v>
      </c>
      <c r="I13" s="44" t="s">
        <v>671</v>
      </c>
    </row>
    <row r="14" spans="1:9" ht="15">
      <c r="A14" s="42" t="s">
        <v>776</v>
      </c>
      <c r="B14" s="5" t="s">
        <v>1515</v>
      </c>
      <c r="C14" s="5" t="s">
        <v>1515</v>
      </c>
      <c r="D14" s="5" t="s">
        <v>1515</v>
      </c>
      <c r="E14" s="5" t="s">
        <v>1515</v>
      </c>
      <c r="F14" s="44" t="s">
        <v>764</v>
      </c>
      <c r="G14" s="44" t="s">
        <v>764</v>
      </c>
      <c r="H14" s="6" t="s">
        <v>513</v>
      </c>
      <c r="I14" s="44" t="s">
        <v>672</v>
      </c>
    </row>
    <row r="15" spans="1:9" ht="15">
      <c r="A15" s="42" t="s">
        <v>777</v>
      </c>
      <c r="B15" s="5" t="s">
        <v>1515</v>
      </c>
      <c r="C15" s="5" t="s">
        <v>1515</v>
      </c>
      <c r="D15" s="5" t="s">
        <v>1515</v>
      </c>
      <c r="E15" s="5" t="s">
        <v>1515</v>
      </c>
      <c r="F15" s="44" t="s">
        <v>1132</v>
      </c>
      <c r="G15" s="44" t="s">
        <v>1132</v>
      </c>
      <c r="H15" s="6" t="s">
        <v>481</v>
      </c>
      <c r="I15" s="44" t="s">
        <v>1132</v>
      </c>
    </row>
    <row r="16" spans="1:9" ht="15">
      <c r="A16" s="42" t="s">
        <v>778</v>
      </c>
      <c r="B16" s="5" t="s">
        <v>1515</v>
      </c>
      <c r="C16" s="5" t="s">
        <v>1515</v>
      </c>
      <c r="D16" s="5" t="s">
        <v>1515</v>
      </c>
      <c r="E16" s="5" t="s">
        <v>1515</v>
      </c>
      <c r="F16" s="44" t="s">
        <v>765</v>
      </c>
      <c r="G16" s="44" t="s">
        <v>765</v>
      </c>
      <c r="H16" s="6" t="s">
        <v>513</v>
      </c>
      <c r="I16" s="44" t="s">
        <v>673</v>
      </c>
    </row>
    <row r="17" spans="1:9" ht="15">
      <c r="A17" s="42" t="s">
        <v>779</v>
      </c>
      <c r="B17" s="5" t="s">
        <v>1515</v>
      </c>
      <c r="C17" s="5" t="s">
        <v>1515</v>
      </c>
      <c r="D17" s="5" t="s">
        <v>1515</v>
      </c>
      <c r="E17" s="5" t="s">
        <v>1515</v>
      </c>
      <c r="F17" s="44" t="s">
        <v>766</v>
      </c>
      <c r="G17" s="44" t="s">
        <v>766</v>
      </c>
      <c r="H17" s="6" t="s">
        <v>513</v>
      </c>
      <c r="I17" s="44" t="s">
        <v>674</v>
      </c>
    </row>
    <row r="18" spans="1:9" ht="15">
      <c r="A18" s="42" t="s">
        <v>780</v>
      </c>
      <c r="B18" s="5" t="s">
        <v>1515</v>
      </c>
      <c r="C18" s="5" t="s">
        <v>1515</v>
      </c>
      <c r="D18" s="5" t="s">
        <v>1515</v>
      </c>
      <c r="E18" s="5" t="s">
        <v>1515</v>
      </c>
      <c r="F18" s="44" t="s">
        <v>1132</v>
      </c>
      <c r="G18" s="44" t="s">
        <v>1132</v>
      </c>
      <c r="H18" s="6" t="s">
        <v>481</v>
      </c>
      <c r="I18" s="44" t="s">
        <v>1132</v>
      </c>
    </row>
  </sheetData>
  <sheetProtection/>
  <mergeCells count="1">
    <mergeCell ref="A2:H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41"/>
  </sheetPr>
  <dimension ref="A1:S18"/>
  <sheetViews>
    <sheetView zoomScale="75" zoomScaleNormal="75" zoomScalePageLayoutView="0" workbookViewId="0" topLeftCell="A1">
      <selection activeCell="A1" sqref="A1:B1"/>
    </sheetView>
  </sheetViews>
  <sheetFormatPr defaultColWidth="9.00390625" defaultRowHeight="16.5"/>
  <cols>
    <col min="1" max="1" width="4.625" style="2" bestFit="1" customWidth="1"/>
    <col min="2" max="2" width="15.75390625" style="2" bestFit="1" customWidth="1"/>
    <col min="3" max="3" width="22.50390625" style="2" customWidth="1"/>
    <col min="4" max="4" width="11.125" style="2" customWidth="1"/>
    <col min="5" max="5" width="18.125" style="2" customWidth="1"/>
    <col min="6" max="19" width="14.25390625" style="2" customWidth="1"/>
    <col min="20" max="16384" width="9.00390625" style="2" customWidth="1"/>
  </cols>
  <sheetData>
    <row r="1" spans="1:19" ht="15" customHeight="1">
      <c r="A1" s="272" t="s">
        <v>526</v>
      </c>
      <c r="B1" s="272"/>
      <c r="C1" s="273" t="s">
        <v>527</v>
      </c>
      <c r="D1" s="272" t="s">
        <v>528</v>
      </c>
      <c r="E1" s="246" t="s">
        <v>529</v>
      </c>
      <c r="F1" s="248" t="s">
        <v>530</v>
      </c>
      <c r="G1" s="272"/>
      <c r="H1" s="272" t="s">
        <v>530</v>
      </c>
      <c r="I1" s="272"/>
      <c r="J1" s="273" t="s">
        <v>530</v>
      </c>
      <c r="K1" s="248"/>
      <c r="L1" s="273" t="s">
        <v>531</v>
      </c>
      <c r="M1" s="248"/>
      <c r="N1" s="272" t="s">
        <v>531</v>
      </c>
      <c r="O1" s="272"/>
      <c r="P1" s="272" t="s">
        <v>531</v>
      </c>
      <c r="Q1" s="272"/>
      <c r="R1" s="272" t="s">
        <v>531</v>
      </c>
      <c r="S1" s="272"/>
    </row>
    <row r="2" spans="1:19" ht="30">
      <c r="A2" s="73" t="s">
        <v>532</v>
      </c>
      <c r="B2" s="73" t="s">
        <v>533</v>
      </c>
      <c r="C2" s="245"/>
      <c r="D2" s="272"/>
      <c r="E2" s="247"/>
      <c r="F2" s="74" t="s">
        <v>534</v>
      </c>
      <c r="G2" s="73" t="s">
        <v>535</v>
      </c>
      <c r="H2" s="73" t="s">
        <v>534</v>
      </c>
      <c r="I2" s="73" t="s">
        <v>535</v>
      </c>
      <c r="J2" s="73" t="s">
        <v>534</v>
      </c>
      <c r="K2" s="73" t="s">
        <v>535</v>
      </c>
      <c r="L2" s="73" t="s">
        <v>534</v>
      </c>
      <c r="M2" s="73" t="s">
        <v>535</v>
      </c>
      <c r="N2" s="73" t="s">
        <v>534</v>
      </c>
      <c r="O2" s="73" t="s">
        <v>535</v>
      </c>
      <c r="P2" s="73" t="s">
        <v>534</v>
      </c>
      <c r="Q2" s="73" t="s">
        <v>535</v>
      </c>
      <c r="R2" s="73" t="s">
        <v>534</v>
      </c>
      <c r="S2" s="73" t="s">
        <v>535</v>
      </c>
    </row>
    <row r="3" spans="1:19" ht="15">
      <c r="A3" s="73"/>
      <c r="B3" s="75" t="s">
        <v>536</v>
      </c>
      <c r="C3" s="76"/>
      <c r="D3" s="77">
        <v>0.5</v>
      </c>
      <c r="E3" s="78">
        <v>4.2</v>
      </c>
      <c r="F3" s="74"/>
      <c r="G3" s="73"/>
      <c r="H3" s="73"/>
      <c r="I3" s="73"/>
      <c r="J3" s="73"/>
      <c r="K3" s="73"/>
      <c r="L3" s="73"/>
      <c r="M3" s="73"/>
      <c r="N3" s="73"/>
      <c r="O3" s="73"/>
      <c r="P3" s="73"/>
      <c r="Q3" s="73"/>
      <c r="R3" s="73"/>
      <c r="S3" s="73"/>
    </row>
    <row r="4" spans="1:19" ht="15" customHeight="1">
      <c r="A4" s="297" t="s">
        <v>537</v>
      </c>
      <c r="B4" s="298" t="s">
        <v>1941</v>
      </c>
      <c r="C4" s="80" t="s">
        <v>538</v>
      </c>
      <c r="D4" s="81">
        <v>1</v>
      </c>
      <c r="E4" s="299">
        <v>4.2</v>
      </c>
      <c r="F4" s="270" t="s">
        <v>539</v>
      </c>
      <c r="G4" s="314" t="s">
        <v>540</v>
      </c>
      <c r="H4" s="270" t="s">
        <v>541</v>
      </c>
      <c r="I4" s="314" t="s">
        <v>542</v>
      </c>
      <c r="J4" s="312" t="s">
        <v>543</v>
      </c>
      <c r="K4" s="314" t="s">
        <v>544</v>
      </c>
      <c r="L4" s="312" t="s">
        <v>545</v>
      </c>
      <c r="M4" s="309" t="s">
        <v>546</v>
      </c>
      <c r="N4" s="312" t="s">
        <v>547</v>
      </c>
      <c r="O4" s="309" t="s">
        <v>548</v>
      </c>
      <c r="P4" s="312" t="s">
        <v>549</v>
      </c>
      <c r="Q4" s="309" t="s">
        <v>550</v>
      </c>
      <c r="R4" s="312" t="s">
        <v>551</v>
      </c>
      <c r="S4" s="309" t="s">
        <v>552</v>
      </c>
    </row>
    <row r="5" spans="1:19" ht="15" customHeight="1">
      <c r="A5" s="297"/>
      <c r="B5" s="298"/>
      <c r="C5" s="82" t="s">
        <v>553</v>
      </c>
      <c r="D5" s="81">
        <v>0.7</v>
      </c>
      <c r="E5" s="269"/>
      <c r="F5" s="271"/>
      <c r="G5" s="296"/>
      <c r="H5" s="271"/>
      <c r="I5" s="296"/>
      <c r="J5" s="313"/>
      <c r="K5" s="296"/>
      <c r="L5" s="313"/>
      <c r="M5" s="310"/>
      <c r="N5" s="313"/>
      <c r="O5" s="310"/>
      <c r="P5" s="313"/>
      <c r="Q5" s="310"/>
      <c r="R5" s="313"/>
      <c r="S5" s="310"/>
    </row>
    <row r="6" spans="1:19" ht="15.75" thickBot="1">
      <c r="A6" s="83"/>
      <c r="B6" s="84"/>
      <c r="C6" s="85" t="s">
        <v>554</v>
      </c>
      <c r="D6" s="86">
        <v>4</v>
      </c>
      <c r="E6" s="87">
        <v>4.2</v>
      </c>
      <c r="F6" s="88"/>
      <c r="G6" s="83"/>
      <c r="H6" s="83"/>
      <c r="I6" s="83"/>
      <c r="J6" s="83"/>
      <c r="K6" s="83"/>
      <c r="L6" s="83"/>
      <c r="M6" s="83"/>
      <c r="N6" s="83"/>
      <c r="O6" s="83"/>
      <c r="P6" s="83"/>
      <c r="Q6" s="83"/>
      <c r="R6" s="83"/>
      <c r="S6" s="83"/>
    </row>
    <row r="7" spans="1:19" ht="15">
      <c r="A7" s="89" t="s">
        <v>555</v>
      </c>
      <c r="B7" s="90" t="s">
        <v>556</v>
      </c>
      <c r="C7" s="91" t="s">
        <v>557</v>
      </c>
      <c r="D7" s="92">
        <v>1.2</v>
      </c>
      <c r="E7" s="93">
        <v>3.9</v>
      </c>
      <c r="F7" s="94"/>
      <c r="G7" s="89"/>
      <c r="H7" s="89"/>
      <c r="I7" s="89"/>
      <c r="J7" s="89"/>
      <c r="K7" s="89"/>
      <c r="L7" s="89"/>
      <c r="M7" s="89"/>
      <c r="N7" s="89"/>
      <c r="O7" s="89"/>
      <c r="P7" s="89"/>
      <c r="Q7" s="89"/>
      <c r="R7" s="89"/>
      <c r="S7" s="89"/>
    </row>
    <row r="8" spans="1:19" ht="15">
      <c r="A8" s="83"/>
      <c r="B8" s="95"/>
      <c r="C8" s="96" t="s">
        <v>558</v>
      </c>
      <c r="D8" s="97">
        <v>47.6</v>
      </c>
      <c r="E8" s="98">
        <v>3.9</v>
      </c>
      <c r="F8" s="88"/>
      <c r="G8" s="83"/>
      <c r="H8" s="83"/>
      <c r="I8" s="83"/>
      <c r="J8" s="83"/>
      <c r="K8" s="83"/>
      <c r="L8" s="83"/>
      <c r="M8" s="83"/>
      <c r="N8" s="83"/>
      <c r="O8" s="83"/>
      <c r="P8" s="83"/>
      <c r="Q8" s="83"/>
      <c r="R8" s="83"/>
      <c r="S8" s="83"/>
    </row>
    <row r="9" spans="1:19" ht="15.75" thickBot="1">
      <c r="A9" s="99" t="s">
        <v>559</v>
      </c>
      <c r="B9" s="100" t="s">
        <v>1940</v>
      </c>
      <c r="C9" s="101" t="s">
        <v>557</v>
      </c>
      <c r="D9" s="102">
        <v>1.2</v>
      </c>
      <c r="E9" s="103">
        <v>3.9</v>
      </c>
      <c r="F9" s="104"/>
      <c r="G9" s="99"/>
      <c r="H9" s="99"/>
      <c r="I9" s="99"/>
      <c r="J9" s="99"/>
      <c r="K9" s="99"/>
      <c r="L9" s="99"/>
      <c r="M9" s="99"/>
      <c r="N9" s="99"/>
      <c r="O9" s="99"/>
      <c r="P9" s="99"/>
      <c r="Q9" s="99"/>
      <c r="R9" s="99"/>
      <c r="S9" s="99"/>
    </row>
    <row r="10" spans="1:19" ht="15">
      <c r="A10" s="83"/>
      <c r="B10" s="84"/>
      <c r="C10" s="105" t="s">
        <v>554</v>
      </c>
      <c r="D10" s="106">
        <v>4</v>
      </c>
      <c r="E10" s="107">
        <v>4.2</v>
      </c>
      <c r="F10" s="88"/>
      <c r="G10" s="83"/>
      <c r="H10" s="83"/>
      <c r="I10" s="83"/>
      <c r="J10" s="83"/>
      <c r="K10" s="83"/>
      <c r="L10" s="83"/>
      <c r="M10" s="83"/>
      <c r="N10" s="83"/>
      <c r="O10" s="83"/>
      <c r="P10" s="83"/>
      <c r="Q10" s="83"/>
      <c r="R10" s="83"/>
      <c r="S10" s="83"/>
    </row>
    <row r="11" spans="1:19" ht="15.75" customHeight="1">
      <c r="A11" s="297" t="s">
        <v>560</v>
      </c>
      <c r="B11" s="298" t="s">
        <v>1941</v>
      </c>
      <c r="C11" s="82" t="s">
        <v>553</v>
      </c>
      <c r="D11" s="81">
        <v>0.7</v>
      </c>
      <c r="E11" s="299">
        <v>4.2</v>
      </c>
      <c r="F11" s="270" t="s">
        <v>539</v>
      </c>
      <c r="G11" s="314" t="s">
        <v>540</v>
      </c>
      <c r="H11" s="270" t="s">
        <v>541</v>
      </c>
      <c r="I11" s="314" t="s">
        <v>542</v>
      </c>
      <c r="J11" s="312" t="s">
        <v>543</v>
      </c>
      <c r="K11" s="314" t="s">
        <v>544</v>
      </c>
      <c r="L11" s="312" t="s">
        <v>545</v>
      </c>
      <c r="M11" s="309" t="s">
        <v>546</v>
      </c>
      <c r="N11" s="312" t="s">
        <v>547</v>
      </c>
      <c r="O11" s="309" t="s">
        <v>548</v>
      </c>
      <c r="P11" s="312" t="s">
        <v>549</v>
      </c>
      <c r="Q11" s="309" t="s">
        <v>550</v>
      </c>
      <c r="R11" s="312" t="s">
        <v>551</v>
      </c>
      <c r="S11" s="309" t="s">
        <v>552</v>
      </c>
    </row>
    <row r="12" spans="1:19" s="109" customFormat="1" ht="15.75" customHeight="1">
      <c r="A12" s="297"/>
      <c r="B12" s="298"/>
      <c r="C12" s="108" t="s">
        <v>538</v>
      </c>
      <c r="D12" s="81">
        <v>1</v>
      </c>
      <c r="E12" s="269"/>
      <c r="F12" s="271"/>
      <c r="G12" s="296"/>
      <c r="H12" s="271"/>
      <c r="I12" s="296"/>
      <c r="J12" s="313"/>
      <c r="K12" s="296"/>
      <c r="L12" s="313"/>
      <c r="M12" s="310"/>
      <c r="N12" s="313"/>
      <c r="O12" s="310"/>
      <c r="P12" s="313"/>
      <c r="Q12" s="310"/>
      <c r="R12" s="313"/>
      <c r="S12" s="310"/>
    </row>
    <row r="13" spans="1:19" ht="15.75">
      <c r="A13" s="110"/>
      <c r="B13" s="75" t="s">
        <v>536</v>
      </c>
      <c r="C13" s="76"/>
      <c r="D13" s="77">
        <v>0.5</v>
      </c>
      <c r="E13" s="78">
        <v>4.2</v>
      </c>
      <c r="F13" s="111"/>
      <c r="G13" s="112"/>
      <c r="H13" s="113"/>
      <c r="I13" s="112"/>
      <c r="J13" s="113"/>
      <c r="K13" s="112"/>
      <c r="L13" s="113"/>
      <c r="M13" s="112"/>
      <c r="N13" s="113"/>
      <c r="O13" s="112"/>
      <c r="P13" s="113"/>
      <c r="Q13" s="112"/>
      <c r="R13" s="113"/>
      <c r="S13" s="112"/>
    </row>
    <row r="14" spans="1:19" ht="15.75">
      <c r="A14" s="114"/>
      <c r="B14" s="114"/>
      <c r="C14" s="115" t="s">
        <v>561</v>
      </c>
      <c r="D14" s="116">
        <f>SUM(D4:D12)</f>
        <v>61.400000000000006</v>
      </c>
      <c r="E14" s="117"/>
      <c r="F14" s="114"/>
      <c r="G14" s="114"/>
      <c r="H14" s="114"/>
      <c r="I14" s="114"/>
      <c r="J14" s="114"/>
      <c r="K14" s="114"/>
      <c r="L14" s="114"/>
      <c r="M14" s="114"/>
      <c r="N14" s="114"/>
      <c r="O14" s="114"/>
      <c r="P14" s="114"/>
      <c r="Q14" s="114"/>
      <c r="R14" s="114"/>
      <c r="S14" s="114"/>
    </row>
    <row r="15" spans="1:19" ht="15.75">
      <c r="A15" s="118"/>
      <c r="B15" s="118"/>
      <c r="C15" s="119" t="s">
        <v>562</v>
      </c>
      <c r="D15" s="120">
        <f>SUM(D3:D13)</f>
        <v>62.400000000000006</v>
      </c>
      <c r="E15" s="121"/>
      <c r="F15" s="118"/>
      <c r="G15" s="118"/>
      <c r="H15" s="118"/>
      <c r="I15" s="118"/>
      <c r="J15" s="118"/>
      <c r="K15" s="118"/>
      <c r="L15" s="118"/>
      <c r="M15" s="118"/>
      <c r="N15" s="118"/>
      <c r="O15" s="118"/>
      <c r="P15" s="118"/>
      <c r="Q15" s="118"/>
      <c r="R15" s="118"/>
      <c r="S15" s="118"/>
    </row>
    <row r="16" spans="1:19" ht="15.75">
      <c r="A16" s="118"/>
      <c r="B16" s="118"/>
      <c r="C16" s="119" t="s">
        <v>563</v>
      </c>
      <c r="D16" s="122">
        <f>D15/1000*25.4</f>
        <v>1.58496</v>
      </c>
      <c r="E16" s="121"/>
      <c r="F16" s="118"/>
      <c r="G16" s="118"/>
      <c r="H16" s="118"/>
      <c r="I16" s="118"/>
      <c r="J16" s="118"/>
      <c r="K16" s="118"/>
      <c r="L16" s="118"/>
      <c r="M16" s="118"/>
      <c r="N16" s="118"/>
      <c r="O16" s="118"/>
      <c r="P16" s="118"/>
      <c r="Q16" s="118"/>
      <c r="R16" s="118"/>
      <c r="S16" s="118"/>
    </row>
    <row r="17" spans="1:19" ht="15">
      <c r="A17" s="118"/>
      <c r="B17" s="118"/>
      <c r="C17" s="118"/>
      <c r="D17" s="118"/>
      <c r="E17" s="118"/>
      <c r="F17" s="118"/>
      <c r="G17" s="118"/>
      <c r="H17" s="118"/>
      <c r="I17" s="118"/>
      <c r="J17" s="118"/>
      <c r="K17" s="118"/>
      <c r="L17" s="118"/>
      <c r="M17" s="118"/>
      <c r="N17" s="118"/>
      <c r="O17" s="118"/>
      <c r="P17" s="118"/>
      <c r="Q17" s="118"/>
      <c r="R17" s="118"/>
      <c r="S17" s="118"/>
    </row>
    <row r="18" spans="1:15" ht="259.5" customHeight="1">
      <c r="A18" s="311"/>
      <c r="B18" s="311"/>
      <c r="C18" s="311"/>
      <c r="D18" s="311"/>
      <c r="E18" s="311"/>
      <c r="F18" s="311"/>
      <c r="G18" s="311"/>
      <c r="H18" s="311"/>
      <c r="I18" s="311"/>
      <c r="J18" s="311"/>
      <c r="K18" s="311"/>
      <c r="L18" s="311"/>
      <c r="M18" s="311"/>
      <c r="N18" s="311"/>
      <c r="O18" s="311"/>
    </row>
  </sheetData>
  <sheetProtection/>
  <mergeCells count="46">
    <mergeCell ref="F1:G1"/>
    <mergeCell ref="H1:I1"/>
    <mergeCell ref="J1:K1"/>
    <mergeCell ref="L1:M1"/>
    <mergeCell ref="A1:B1"/>
    <mergeCell ref="C1:C2"/>
    <mergeCell ref="D1:D2"/>
    <mergeCell ref="E1:E2"/>
    <mergeCell ref="N1:O1"/>
    <mergeCell ref="P1:Q1"/>
    <mergeCell ref="R1:S1"/>
    <mergeCell ref="A4:A5"/>
    <mergeCell ref="B4:B5"/>
    <mergeCell ref="E4:E5"/>
    <mergeCell ref="F4:F5"/>
    <mergeCell ref="G4:G5"/>
    <mergeCell ref="H4:H5"/>
    <mergeCell ref="I4:I5"/>
    <mergeCell ref="N4:N5"/>
    <mergeCell ref="O4:O5"/>
    <mergeCell ref="P4:P5"/>
    <mergeCell ref="Q4:Q5"/>
    <mergeCell ref="J4:J5"/>
    <mergeCell ref="K4:K5"/>
    <mergeCell ref="L4:L5"/>
    <mergeCell ref="M4:M5"/>
    <mergeCell ref="R4:R5"/>
    <mergeCell ref="S4:S5"/>
    <mergeCell ref="A11:A12"/>
    <mergeCell ref="B11:B12"/>
    <mergeCell ref="E11:E12"/>
    <mergeCell ref="F11:F12"/>
    <mergeCell ref="G11:G12"/>
    <mergeCell ref="H11:H12"/>
    <mergeCell ref="I11:I12"/>
    <mergeCell ref="J11:J12"/>
    <mergeCell ref="S11:S12"/>
    <mergeCell ref="A18:O18"/>
    <mergeCell ref="O11:O12"/>
    <mergeCell ref="P11:P12"/>
    <mergeCell ref="Q11:Q12"/>
    <mergeCell ref="R11:R12"/>
    <mergeCell ref="K11:K12"/>
    <mergeCell ref="L11:L12"/>
    <mergeCell ref="M11:M12"/>
    <mergeCell ref="N11:N1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1"/>
  </sheetPr>
  <dimension ref="A1:S23"/>
  <sheetViews>
    <sheetView zoomScale="75" zoomScaleNormal="75" zoomScalePageLayoutView="0" workbookViewId="0" topLeftCell="A1">
      <selection activeCell="A1" sqref="A1:B1"/>
    </sheetView>
  </sheetViews>
  <sheetFormatPr defaultColWidth="9.00390625" defaultRowHeight="16.5"/>
  <cols>
    <col min="1" max="1" width="4.625" style="0" bestFit="1" customWidth="1"/>
    <col min="2" max="2" width="15.75390625" style="0" bestFit="1" customWidth="1"/>
    <col min="3" max="3" width="22.50390625" style="0" customWidth="1"/>
    <col min="4" max="4" width="14.25390625" style="0" bestFit="1" customWidth="1"/>
    <col min="5" max="5" width="18.125" style="0" customWidth="1"/>
    <col min="6" max="19" width="14.25390625" style="0" customWidth="1"/>
  </cols>
  <sheetData>
    <row r="1" spans="1:19" s="2" customFormat="1" ht="15" customHeight="1">
      <c r="A1" s="272" t="s">
        <v>526</v>
      </c>
      <c r="B1" s="272"/>
      <c r="C1" s="273" t="s">
        <v>527</v>
      </c>
      <c r="D1" s="272" t="s">
        <v>528</v>
      </c>
      <c r="E1" s="272" t="s">
        <v>529</v>
      </c>
      <c r="F1" s="248" t="s">
        <v>530</v>
      </c>
      <c r="G1" s="272"/>
      <c r="H1" s="272" t="s">
        <v>530</v>
      </c>
      <c r="I1" s="272"/>
      <c r="J1" s="272" t="s">
        <v>530</v>
      </c>
      <c r="K1" s="272"/>
      <c r="L1" s="272" t="s">
        <v>531</v>
      </c>
      <c r="M1" s="272"/>
      <c r="N1" s="272" t="s">
        <v>531</v>
      </c>
      <c r="O1" s="272"/>
      <c r="P1" s="272" t="s">
        <v>531</v>
      </c>
      <c r="Q1" s="272"/>
      <c r="R1" s="272" t="s">
        <v>531</v>
      </c>
      <c r="S1" s="272"/>
    </row>
    <row r="2" spans="1:19" s="2" customFormat="1" ht="30">
      <c r="A2" s="73" t="s">
        <v>532</v>
      </c>
      <c r="B2" s="73" t="s">
        <v>533</v>
      </c>
      <c r="C2" s="245"/>
      <c r="D2" s="272"/>
      <c r="E2" s="272"/>
      <c r="F2" s="74" t="s">
        <v>534</v>
      </c>
      <c r="G2" s="73" t="s">
        <v>535</v>
      </c>
      <c r="H2" s="73" t="s">
        <v>534</v>
      </c>
      <c r="I2" s="73" t="s">
        <v>535</v>
      </c>
      <c r="J2" s="73" t="s">
        <v>534</v>
      </c>
      <c r="K2" s="73" t="s">
        <v>535</v>
      </c>
      <c r="L2" s="73" t="s">
        <v>534</v>
      </c>
      <c r="M2" s="73" t="s">
        <v>535</v>
      </c>
      <c r="N2" s="73" t="s">
        <v>534</v>
      </c>
      <c r="O2" s="73" t="s">
        <v>535</v>
      </c>
      <c r="P2" s="73" t="s">
        <v>534</v>
      </c>
      <c r="Q2" s="73" t="s">
        <v>535</v>
      </c>
      <c r="R2" s="73" t="s">
        <v>534</v>
      </c>
      <c r="S2" s="73" t="s">
        <v>535</v>
      </c>
    </row>
    <row r="3" spans="1:19" s="2" customFormat="1" ht="15">
      <c r="A3" s="73"/>
      <c r="B3" s="75" t="s">
        <v>536</v>
      </c>
      <c r="C3" s="123"/>
      <c r="D3" s="77">
        <v>0.5</v>
      </c>
      <c r="E3" s="124">
        <v>4.2</v>
      </c>
      <c r="F3" s="74"/>
      <c r="G3" s="73"/>
      <c r="H3" s="73"/>
      <c r="I3" s="73"/>
      <c r="J3" s="73"/>
      <c r="K3" s="73"/>
      <c r="L3" s="73"/>
      <c r="M3" s="73"/>
      <c r="N3" s="73"/>
      <c r="O3" s="73"/>
      <c r="P3" s="73"/>
      <c r="Q3" s="73"/>
      <c r="R3" s="73"/>
      <c r="S3" s="73"/>
    </row>
    <row r="4" spans="1:19" s="2" customFormat="1" ht="15">
      <c r="A4" s="297" t="s">
        <v>537</v>
      </c>
      <c r="B4" s="251" t="s">
        <v>1941</v>
      </c>
      <c r="C4" s="125" t="s">
        <v>564</v>
      </c>
      <c r="D4" s="81">
        <v>1</v>
      </c>
      <c r="E4" s="412">
        <v>4.2</v>
      </c>
      <c r="F4" s="270" t="s">
        <v>565</v>
      </c>
      <c r="G4" s="314" t="s">
        <v>566</v>
      </c>
      <c r="H4" s="270" t="s">
        <v>541</v>
      </c>
      <c r="I4" s="314" t="s">
        <v>542</v>
      </c>
      <c r="J4" s="270" t="s">
        <v>543</v>
      </c>
      <c r="K4" s="314" t="s">
        <v>544</v>
      </c>
      <c r="L4" s="312" t="s">
        <v>545</v>
      </c>
      <c r="M4" s="309" t="s">
        <v>546</v>
      </c>
      <c r="N4" s="312" t="s">
        <v>547</v>
      </c>
      <c r="O4" s="309" t="s">
        <v>548</v>
      </c>
      <c r="P4" s="312" t="s">
        <v>549</v>
      </c>
      <c r="Q4" s="309" t="s">
        <v>550</v>
      </c>
      <c r="R4" s="312" t="s">
        <v>551</v>
      </c>
      <c r="S4" s="309" t="s">
        <v>552</v>
      </c>
    </row>
    <row r="5" spans="1:19" s="2" customFormat="1" ht="15">
      <c r="A5" s="297"/>
      <c r="B5" s="252"/>
      <c r="C5" s="79" t="s">
        <v>553</v>
      </c>
      <c r="D5" s="81">
        <v>0.7</v>
      </c>
      <c r="E5" s="413"/>
      <c r="F5" s="271"/>
      <c r="G5" s="296"/>
      <c r="H5" s="271"/>
      <c r="I5" s="296"/>
      <c r="J5" s="271"/>
      <c r="K5" s="296"/>
      <c r="L5" s="313"/>
      <c r="M5" s="310"/>
      <c r="N5" s="313"/>
      <c r="O5" s="310"/>
      <c r="P5" s="313"/>
      <c r="Q5" s="310"/>
      <c r="R5" s="313"/>
      <c r="S5" s="310"/>
    </row>
    <row r="6" spans="1:19" s="2" customFormat="1" ht="15.75" thickBot="1">
      <c r="A6" s="83"/>
      <c r="B6" s="84"/>
      <c r="C6" s="126" t="s">
        <v>554</v>
      </c>
      <c r="D6" s="86">
        <v>4</v>
      </c>
      <c r="E6" s="87">
        <v>4.2</v>
      </c>
      <c r="F6" s="88"/>
      <c r="G6" s="83"/>
      <c r="H6" s="83"/>
      <c r="I6" s="83"/>
      <c r="J6" s="83"/>
      <c r="K6" s="83"/>
      <c r="L6" s="83"/>
      <c r="M6" s="83"/>
      <c r="N6" s="83"/>
      <c r="O6" s="83"/>
      <c r="P6" s="83"/>
      <c r="Q6" s="83"/>
      <c r="R6" s="83"/>
      <c r="S6" s="83"/>
    </row>
    <row r="7" spans="1:19" s="2" customFormat="1" ht="15">
      <c r="A7" s="89" t="s">
        <v>555</v>
      </c>
      <c r="B7" s="90" t="s">
        <v>556</v>
      </c>
      <c r="C7" s="127" t="s">
        <v>557</v>
      </c>
      <c r="D7" s="92">
        <v>1.2</v>
      </c>
      <c r="E7" s="93">
        <v>3.9</v>
      </c>
      <c r="F7" s="94"/>
      <c r="G7" s="89"/>
      <c r="H7" s="89"/>
      <c r="I7" s="89"/>
      <c r="J7" s="89"/>
      <c r="K7" s="89"/>
      <c r="L7" s="89"/>
      <c r="M7" s="89"/>
      <c r="N7" s="89"/>
      <c r="O7" s="89"/>
      <c r="P7" s="89"/>
      <c r="Q7" s="89"/>
      <c r="R7" s="89"/>
      <c r="S7" s="89"/>
    </row>
    <row r="8" spans="1:19" s="2" customFormat="1" ht="15">
      <c r="A8" s="83"/>
      <c r="B8" s="95"/>
      <c r="C8" s="128" t="s">
        <v>558</v>
      </c>
      <c r="D8" s="97">
        <v>4</v>
      </c>
      <c r="E8" s="98">
        <v>3.9</v>
      </c>
      <c r="F8" s="88"/>
      <c r="G8" s="83"/>
      <c r="H8" s="83"/>
      <c r="I8" s="83"/>
      <c r="J8" s="83"/>
      <c r="K8" s="83"/>
      <c r="L8" s="83"/>
      <c r="M8" s="83"/>
      <c r="N8" s="83"/>
      <c r="O8" s="83"/>
      <c r="P8" s="83"/>
      <c r="Q8" s="83"/>
      <c r="R8" s="83"/>
      <c r="S8" s="83"/>
    </row>
    <row r="9" spans="1:19" s="2" customFormat="1" ht="48" thickBot="1">
      <c r="A9" s="129" t="s">
        <v>567</v>
      </c>
      <c r="B9" s="130" t="s">
        <v>568</v>
      </c>
      <c r="C9" s="131" t="s">
        <v>557</v>
      </c>
      <c r="D9" s="132">
        <v>1.2</v>
      </c>
      <c r="E9" s="133">
        <v>3.9</v>
      </c>
      <c r="F9" s="134" t="s">
        <v>539</v>
      </c>
      <c r="G9" s="135" t="s">
        <v>566</v>
      </c>
      <c r="H9" s="136" t="s">
        <v>541</v>
      </c>
      <c r="I9" s="135" t="s">
        <v>542</v>
      </c>
      <c r="J9" s="136" t="s">
        <v>569</v>
      </c>
      <c r="K9" s="135" t="s">
        <v>570</v>
      </c>
      <c r="L9" s="135" t="s">
        <v>571</v>
      </c>
      <c r="M9" s="137" t="s">
        <v>546</v>
      </c>
      <c r="N9" s="135" t="s">
        <v>572</v>
      </c>
      <c r="O9" s="137" t="s">
        <v>548</v>
      </c>
      <c r="P9" s="138" t="s">
        <v>573</v>
      </c>
      <c r="Q9" s="137" t="s">
        <v>550</v>
      </c>
      <c r="R9" s="138" t="s">
        <v>574</v>
      </c>
      <c r="S9" s="137" t="s">
        <v>552</v>
      </c>
    </row>
    <row r="10" spans="1:19" s="2" customFormat="1" ht="16.5" thickBot="1">
      <c r="A10" s="83"/>
      <c r="B10" s="84"/>
      <c r="C10" s="139" t="s">
        <v>554</v>
      </c>
      <c r="D10" s="140">
        <v>38</v>
      </c>
      <c r="E10" s="141">
        <v>3.9</v>
      </c>
      <c r="F10" s="88"/>
      <c r="G10" s="83"/>
      <c r="H10" s="83"/>
      <c r="I10" s="83"/>
      <c r="J10" s="83"/>
      <c r="K10" s="83"/>
      <c r="L10" s="142"/>
      <c r="M10" s="142"/>
      <c r="N10" s="142"/>
      <c r="O10" s="142"/>
      <c r="P10" s="142"/>
      <c r="Q10" s="142"/>
      <c r="R10" s="142"/>
      <c r="S10" s="142"/>
    </row>
    <row r="11" spans="1:19" s="2" customFormat="1" ht="47.25">
      <c r="A11" s="143" t="s">
        <v>575</v>
      </c>
      <c r="B11" s="144" t="s">
        <v>576</v>
      </c>
      <c r="C11" s="145" t="s">
        <v>557</v>
      </c>
      <c r="D11" s="146">
        <v>1.2</v>
      </c>
      <c r="E11" s="147">
        <v>3.9</v>
      </c>
      <c r="F11" s="148" t="s">
        <v>539</v>
      </c>
      <c r="G11" s="149" t="s">
        <v>566</v>
      </c>
      <c r="H11" s="150" t="s">
        <v>541</v>
      </c>
      <c r="I11" s="149" t="s">
        <v>542</v>
      </c>
      <c r="J11" s="150" t="s">
        <v>569</v>
      </c>
      <c r="K11" s="149" t="s">
        <v>570</v>
      </c>
      <c r="L11" s="149" t="s">
        <v>571</v>
      </c>
      <c r="M11" s="151" t="s">
        <v>546</v>
      </c>
      <c r="N11" s="149" t="s">
        <v>572</v>
      </c>
      <c r="O11" s="151" t="s">
        <v>548</v>
      </c>
      <c r="P11" s="150" t="s">
        <v>573</v>
      </c>
      <c r="Q11" s="151" t="s">
        <v>550</v>
      </c>
      <c r="R11" s="150" t="s">
        <v>574</v>
      </c>
      <c r="S11" s="151" t="s">
        <v>552</v>
      </c>
    </row>
    <row r="12" spans="1:19" s="2" customFormat="1" ht="15">
      <c r="A12" s="83"/>
      <c r="B12" s="95"/>
      <c r="C12" s="128" t="s">
        <v>558</v>
      </c>
      <c r="D12" s="97">
        <v>4</v>
      </c>
      <c r="E12" s="98">
        <v>3.9</v>
      </c>
      <c r="F12" s="88"/>
      <c r="G12" s="83"/>
      <c r="H12" s="83"/>
      <c r="I12" s="83"/>
      <c r="J12" s="83"/>
      <c r="K12" s="83"/>
      <c r="L12" s="83"/>
      <c r="M12" s="83"/>
      <c r="N12" s="83"/>
      <c r="O12" s="83"/>
      <c r="P12" s="83"/>
      <c r="Q12" s="83"/>
      <c r="R12" s="83"/>
      <c r="S12" s="83"/>
    </row>
    <row r="13" spans="1:19" s="2" customFormat="1" ht="15.75" thickBot="1">
      <c r="A13" s="99" t="s">
        <v>577</v>
      </c>
      <c r="B13" s="100" t="s">
        <v>1940</v>
      </c>
      <c r="C13" s="152" t="s">
        <v>557</v>
      </c>
      <c r="D13" s="102">
        <v>1.2</v>
      </c>
      <c r="E13" s="103">
        <v>3.9</v>
      </c>
      <c r="F13" s="104"/>
      <c r="G13" s="99"/>
      <c r="H13" s="99"/>
      <c r="I13" s="99"/>
      <c r="J13" s="99"/>
      <c r="K13" s="99"/>
      <c r="L13" s="99"/>
      <c r="M13" s="99"/>
      <c r="N13" s="99"/>
      <c r="O13" s="99"/>
      <c r="P13" s="99"/>
      <c r="Q13" s="99"/>
      <c r="R13" s="99"/>
      <c r="S13" s="99"/>
    </row>
    <row r="14" spans="1:19" s="2" customFormat="1" ht="15">
      <c r="A14" s="83"/>
      <c r="B14" s="84"/>
      <c r="C14" s="153" t="s">
        <v>554</v>
      </c>
      <c r="D14" s="106">
        <v>4</v>
      </c>
      <c r="E14" s="107">
        <v>4.2</v>
      </c>
      <c r="F14" s="88"/>
      <c r="G14" s="83"/>
      <c r="H14" s="83"/>
      <c r="I14" s="83"/>
      <c r="J14" s="83"/>
      <c r="K14" s="83"/>
      <c r="L14" s="83"/>
      <c r="M14" s="83"/>
      <c r="N14" s="83"/>
      <c r="O14" s="83"/>
      <c r="P14" s="83"/>
      <c r="Q14" s="83"/>
      <c r="R14" s="83"/>
      <c r="S14" s="83"/>
    </row>
    <row r="15" spans="1:19" s="2" customFormat="1" ht="15.75" customHeight="1">
      <c r="A15" s="297" t="s">
        <v>578</v>
      </c>
      <c r="B15" s="251" t="s">
        <v>1941</v>
      </c>
      <c r="C15" s="79" t="s">
        <v>553</v>
      </c>
      <c r="D15" s="81">
        <v>0.7</v>
      </c>
      <c r="E15" s="240">
        <v>4.2</v>
      </c>
      <c r="F15" s="270" t="s">
        <v>539</v>
      </c>
      <c r="G15" s="314" t="s">
        <v>540</v>
      </c>
      <c r="H15" s="270" t="s">
        <v>541</v>
      </c>
      <c r="I15" s="314" t="s">
        <v>542</v>
      </c>
      <c r="J15" s="270" t="s">
        <v>543</v>
      </c>
      <c r="K15" s="314" t="s">
        <v>544</v>
      </c>
      <c r="L15" s="312" t="s">
        <v>545</v>
      </c>
      <c r="M15" s="309" t="s">
        <v>546</v>
      </c>
      <c r="N15" s="312" t="s">
        <v>547</v>
      </c>
      <c r="O15" s="309" t="s">
        <v>548</v>
      </c>
      <c r="P15" s="312" t="s">
        <v>549</v>
      </c>
      <c r="Q15" s="309" t="s">
        <v>550</v>
      </c>
      <c r="R15" s="312" t="s">
        <v>551</v>
      </c>
      <c r="S15" s="309" t="s">
        <v>552</v>
      </c>
    </row>
    <row r="16" spans="1:19" s="2" customFormat="1" ht="15.75" customHeight="1">
      <c r="A16" s="297"/>
      <c r="B16" s="252"/>
      <c r="C16" s="125" t="s">
        <v>564</v>
      </c>
      <c r="D16" s="81">
        <v>1</v>
      </c>
      <c r="E16" s="241"/>
      <c r="F16" s="271"/>
      <c r="G16" s="296"/>
      <c r="H16" s="271"/>
      <c r="I16" s="296"/>
      <c r="J16" s="271"/>
      <c r="K16" s="296"/>
      <c r="L16" s="313"/>
      <c r="M16" s="310"/>
      <c r="N16" s="313"/>
      <c r="O16" s="310"/>
      <c r="P16" s="313"/>
      <c r="Q16" s="310"/>
      <c r="R16" s="313"/>
      <c r="S16" s="310"/>
    </row>
    <row r="17" spans="1:19" s="109" customFormat="1" ht="15.75">
      <c r="A17" s="110"/>
      <c r="B17" s="75" t="s">
        <v>536</v>
      </c>
      <c r="C17" s="154"/>
      <c r="D17" s="77">
        <v>0.5</v>
      </c>
      <c r="E17" s="124">
        <v>4.2</v>
      </c>
      <c r="F17" s="111"/>
      <c r="G17" s="112"/>
      <c r="H17" s="113"/>
      <c r="I17" s="112"/>
      <c r="J17" s="113"/>
      <c r="K17" s="112"/>
      <c r="L17" s="113"/>
      <c r="M17" s="112"/>
      <c r="N17" s="113"/>
      <c r="O17" s="112"/>
      <c r="P17" s="113"/>
      <c r="Q17" s="112"/>
      <c r="R17" s="113"/>
      <c r="S17" s="112"/>
    </row>
    <row r="18" spans="1:15" s="160" customFormat="1" ht="15.75">
      <c r="A18" s="155"/>
      <c r="B18" s="114"/>
      <c r="C18" s="115" t="s">
        <v>561</v>
      </c>
      <c r="D18" s="156">
        <f>SUM(D4:D16)</f>
        <v>62.20000000000001</v>
      </c>
      <c r="E18" s="157"/>
      <c r="F18" s="158"/>
      <c r="G18" s="159"/>
      <c r="H18" s="158"/>
      <c r="I18" s="159"/>
      <c r="J18" s="158"/>
      <c r="K18" s="159"/>
      <c r="L18" s="158"/>
      <c r="M18" s="159"/>
      <c r="N18" s="158"/>
      <c r="O18" s="159"/>
    </row>
    <row r="19" spans="1:15" s="160" customFormat="1" ht="15.75">
      <c r="A19" s="161"/>
      <c r="B19" s="162"/>
      <c r="C19" s="119" t="s">
        <v>579</v>
      </c>
      <c r="D19" s="163">
        <f>SUM(D3:D17)</f>
        <v>63.20000000000001</v>
      </c>
      <c r="E19" s="164"/>
      <c r="F19" s="165"/>
      <c r="G19" s="166"/>
      <c r="H19" s="165"/>
      <c r="I19" s="166"/>
      <c r="J19" s="165"/>
      <c r="K19" s="166"/>
      <c r="L19" s="165"/>
      <c r="M19" s="166"/>
      <c r="N19" s="165"/>
      <c r="O19" s="166"/>
    </row>
    <row r="20" spans="1:15" s="160" customFormat="1" ht="15.75">
      <c r="A20" s="161"/>
      <c r="B20" s="162"/>
      <c r="C20" s="119" t="s">
        <v>563</v>
      </c>
      <c r="D20" s="167">
        <f>D19/1000*25.4</f>
        <v>1.60528</v>
      </c>
      <c r="E20" s="164"/>
      <c r="F20" s="165"/>
      <c r="G20" s="166"/>
      <c r="H20" s="165"/>
      <c r="I20" s="166"/>
      <c r="J20" s="165"/>
      <c r="K20" s="166"/>
      <c r="L20" s="165"/>
      <c r="M20" s="166"/>
      <c r="N20" s="165"/>
      <c r="O20" s="166"/>
    </row>
    <row r="21" spans="1:15" s="168" customFormat="1" ht="16.5">
      <c r="A21" s="249"/>
      <c r="B21" s="249"/>
      <c r="C21" s="249"/>
      <c r="D21" s="249"/>
      <c r="E21" s="249"/>
      <c r="F21" s="249"/>
      <c r="G21" s="249"/>
      <c r="H21" s="249"/>
      <c r="I21" s="249"/>
      <c r="J21" s="249"/>
      <c r="K21" s="249"/>
      <c r="L21" s="249"/>
      <c r="M21" s="249"/>
      <c r="N21" s="249"/>
      <c r="O21" s="249"/>
    </row>
    <row r="22" spans="1:15" ht="373.5" customHeight="1">
      <c r="A22" s="250"/>
      <c r="B22" s="250"/>
      <c r="C22" s="250"/>
      <c r="D22" s="250"/>
      <c r="E22" s="250"/>
      <c r="F22" s="250"/>
      <c r="G22" s="250"/>
      <c r="H22" s="250"/>
      <c r="I22" s="250"/>
      <c r="J22" s="250"/>
      <c r="K22" s="250"/>
      <c r="L22" s="250"/>
      <c r="M22" s="250"/>
      <c r="N22" s="250"/>
      <c r="O22" s="250"/>
    </row>
    <row r="23" spans="1:15" ht="16.5">
      <c r="A23" s="169"/>
      <c r="B23" s="169"/>
      <c r="C23" s="169"/>
      <c r="D23" s="169"/>
      <c r="E23" s="169"/>
      <c r="F23" s="169"/>
      <c r="G23" s="169"/>
      <c r="H23" s="169"/>
      <c r="I23" s="169"/>
      <c r="J23" s="169"/>
      <c r="K23" s="169"/>
      <c r="L23" s="169"/>
      <c r="M23" s="169"/>
      <c r="N23" s="169"/>
      <c r="O23" s="169"/>
    </row>
  </sheetData>
  <sheetProtection/>
  <mergeCells count="47">
    <mergeCell ref="F1:G1"/>
    <mergeCell ref="H1:I1"/>
    <mergeCell ref="J1:K1"/>
    <mergeCell ref="L1:M1"/>
    <mergeCell ref="A1:B1"/>
    <mergeCell ref="C1:C2"/>
    <mergeCell ref="D1:D2"/>
    <mergeCell ref="E1:E2"/>
    <mergeCell ref="N1:O1"/>
    <mergeCell ref="P1:Q1"/>
    <mergeCell ref="R1:S1"/>
    <mergeCell ref="A4:A5"/>
    <mergeCell ref="B4:B5"/>
    <mergeCell ref="E4:E5"/>
    <mergeCell ref="F4:F5"/>
    <mergeCell ref="G4:G5"/>
    <mergeCell ref="H4:H5"/>
    <mergeCell ref="I4:I5"/>
    <mergeCell ref="Q4:Q5"/>
    <mergeCell ref="J4:J5"/>
    <mergeCell ref="K4:K5"/>
    <mergeCell ref="L4:L5"/>
    <mergeCell ref="M4:M5"/>
    <mergeCell ref="N4:N5"/>
    <mergeCell ref="O4:O5"/>
    <mergeCell ref="P4:P5"/>
    <mergeCell ref="R4:R5"/>
    <mergeCell ref="S4:S5"/>
    <mergeCell ref="A15:A16"/>
    <mergeCell ref="B15:B16"/>
    <mergeCell ref="E15:E16"/>
    <mergeCell ref="F15:F16"/>
    <mergeCell ref="G15:G16"/>
    <mergeCell ref="H15:H16"/>
    <mergeCell ref="I15:I16"/>
    <mergeCell ref="S15:S16"/>
    <mergeCell ref="A21:O21"/>
    <mergeCell ref="A22:O22"/>
    <mergeCell ref="O15:O16"/>
    <mergeCell ref="P15:P16"/>
    <mergeCell ref="J15:J16"/>
    <mergeCell ref="N15:N16"/>
    <mergeCell ref="Q15:Q16"/>
    <mergeCell ref="R15:R16"/>
    <mergeCell ref="K15:K16"/>
    <mergeCell ref="L15:L16"/>
    <mergeCell ref="M15:M1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Advantech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ITD.MIS</dc:creator>
  <cp:keywords/>
  <dc:description/>
  <cp:lastModifiedBy>sunny.yang</cp:lastModifiedBy>
  <cp:lastPrinted>2008-01-08T06:28:15Z</cp:lastPrinted>
  <dcterms:created xsi:type="dcterms:W3CDTF">2005-06-08T01:11:55Z</dcterms:created>
  <dcterms:modified xsi:type="dcterms:W3CDTF">2014-09-16T04:19:14Z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